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Equipo_2\OneDrive - Universidad de Concepción\VRID Convocatorias\Fondef IT25\"/>
    </mc:Choice>
  </mc:AlternateContent>
  <bookViews>
    <workbookView xWindow="0" yWindow="0" windowWidth="28800" windowHeight="13320" tabRatio="735" activeTab="1"/>
  </bookViews>
  <sheets>
    <sheet name="ANTECEDENTES" sheetId="29" r:id="rId1"/>
    <sheet name="DETALLE GASTOS" sheetId="30" r:id="rId2"/>
    <sheet name="REITEMIZACIONES SIA" sheetId="22" r:id="rId3"/>
    <sheet name="REITEMIZACIONES APORTES" sheetId="31"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30" l="1"/>
  <c r="C78" i="30"/>
  <c r="H71" i="30"/>
  <c r="G71" i="30"/>
  <c r="H64" i="30"/>
  <c r="H63" i="30"/>
  <c r="M64" i="30"/>
  <c r="G64" i="30"/>
  <c r="N64" i="30" s="1"/>
  <c r="M63" i="30"/>
  <c r="G63" i="30"/>
  <c r="N63" i="30" l="1"/>
  <c r="I26" i="30"/>
  <c r="F17" i="30"/>
  <c r="J17" i="30" s="1"/>
  <c r="C16" i="22"/>
  <c r="B16" i="22"/>
  <c r="C29" i="31"/>
  <c r="B29" i="31"/>
  <c r="D14" i="29" l="1"/>
  <c r="M67" i="30"/>
  <c r="G67" i="30"/>
  <c r="N67" i="30" s="1"/>
  <c r="H29" i="30"/>
  <c r="H28" i="30"/>
  <c r="H27" i="30"/>
  <c r="H26" i="30"/>
  <c r="G8" i="30"/>
  <c r="K26" i="30" l="1"/>
  <c r="I29" i="30"/>
  <c r="I28" i="30"/>
  <c r="I27" i="30"/>
  <c r="K27" i="30"/>
  <c r="K28" i="30"/>
  <c r="K29" i="30"/>
  <c r="D79" i="30"/>
  <c r="D80" i="30"/>
  <c r="D81" i="30"/>
  <c r="D82" i="30"/>
  <c r="C83" i="30"/>
  <c r="M39" i="30"/>
  <c r="K39" i="30"/>
  <c r="J39" i="30"/>
  <c r="L17" i="30"/>
  <c r="I30" i="30" l="1"/>
  <c r="D83" i="30"/>
  <c r="N28" i="30"/>
  <c r="N29" i="30"/>
  <c r="J30" i="30"/>
  <c r="L30" i="30"/>
  <c r="M30" i="30"/>
  <c r="M69" i="30"/>
  <c r="G69" i="30"/>
  <c r="C92" i="30"/>
  <c r="L39" i="30"/>
  <c r="N38" i="30"/>
  <c r="F38" i="30"/>
  <c r="H38" i="30" s="1"/>
  <c r="N37" i="30"/>
  <c r="F37" i="30"/>
  <c r="H37" i="30" s="1"/>
  <c r="N36" i="30"/>
  <c r="H36" i="30"/>
  <c r="N35" i="30"/>
  <c r="H35" i="30"/>
  <c r="M68" i="30"/>
  <c r="G68" i="30"/>
  <c r="M65" i="30"/>
  <c r="G65" i="30"/>
  <c r="F18" i="30"/>
  <c r="I18" i="30" s="1"/>
  <c r="F19" i="30"/>
  <c r="F20" i="30"/>
  <c r="I20" i="30" s="1"/>
  <c r="L18" i="30"/>
  <c r="L19" i="30"/>
  <c r="L20" i="30"/>
  <c r="I78" i="30"/>
  <c r="I19" i="30" l="1"/>
  <c r="J19" i="30"/>
  <c r="N68" i="30"/>
  <c r="O28" i="30"/>
  <c r="N27" i="30"/>
  <c r="O27" i="30" s="1"/>
  <c r="N26" i="30"/>
  <c r="O29" i="30"/>
  <c r="H30" i="30"/>
  <c r="N69" i="30"/>
  <c r="K30" i="30"/>
  <c r="O35" i="30"/>
  <c r="O37" i="30"/>
  <c r="H39" i="30"/>
  <c r="N39" i="30"/>
  <c r="O38" i="30"/>
  <c r="O36" i="30"/>
  <c r="N65" i="30"/>
  <c r="I17" i="30"/>
  <c r="J20" i="30"/>
  <c r="J18" i="30"/>
  <c r="H44" i="30"/>
  <c r="H53" i="30"/>
  <c r="O39" i="30" l="1"/>
  <c r="N30" i="30"/>
  <c r="O30" i="30" s="1"/>
  <c r="M8" i="30"/>
  <c r="N8" i="30" s="1"/>
  <c r="B92" i="30" l="1"/>
  <c r="D92" i="30"/>
  <c r="E92" i="30"/>
  <c r="F92" i="30"/>
  <c r="I72" i="30"/>
  <c r="C91" i="30" s="1"/>
  <c r="J72" i="30"/>
  <c r="D91" i="30" s="1"/>
  <c r="K72" i="30"/>
  <c r="E91" i="30" s="1"/>
  <c r="L72" i="30"/>
  <c r="F91" i="30" s="1"/>
  <c r="I57" i="30"/>
  <c r="B90" i="30" s="1"/>
  <c r="J57" i="30"/>
  <c r="C90" i="30" s="1"/>
  <c r="K57" i="30"/>
  <c r="D90" i="30" s="1"/>
  <c r="L57" i="30"/>
  <c r="E90" i="30" s="1"/>
  <c r="M57" i="30"/>
  <c r="F90" i="30" s="1"/>
  <c r="J48" i="30"/>
  <c r="C89" i="30" s="1"/>
  <c r="K48" i="30"/>
  <c r="D89" i="30" s="1"/>
  <c r="L48" i="30"/>
  <c r="E89" i="30" s="1"/>
  <c r="M48" i="30"/>
  <c r="F89" i="30" s="1"/>
  <c r="J21" i="30"/>
  <c r="K21" i="30"/>
  <c r="L21" i="30"/>
  <c r="M21" i="30"/>
  <c r="N21" i="30"/>
  <c r="I12" i="30"/>
  <c r="J12" i="30"/>
  <c r="K12" i="30"/>
  <c r="L12" i="30"/>
  <c r="C55" i="31"/>
  <c r="B55" i="31"/>
  <c r="D55" i="31" s="1"/>
  <c r="C42" i="31"/>
  <c r="B42" i="31"/>
  <c r="C16" i="31"/>
  <c r="B16" i="31"/>
  <c r="C55" i="22"/>
  <c r="B55" i="22"/>
  <c r="D55" i="22" s="1"/>
  <c r="C42" i="22"/>
  <c r="B42" i="22"/>
  <c r="C29" i="22"/>
  <c r="B29" i="22"/>
  <c r="D29" i="22" s="1"/>
  <c r="I82" i="30"/>
  <c r="I81" i="30"/>
  <c r="I80" i="30"/>
  <c r="I79" i="30"/>
  <c r="J78" i="30"/>
  <c r="G62" i="30"/>
  <c r="H72" i="30" s="1"/>
  <c r="B91" i="30" s="1"/>
  <c r="M71" i="30"/>
  <c r="G66" i="30"/>
  <c r="G70" i="30"/>
  <c r="M70" i="30"/>
  <c r="M66" i="30"/>
  <c r="N56" i="30"/>
  <c r="H56" i="30"/>
  <c r="N55" i="30"/>
  <c r="H55" i="30"/>
  <c r="N54" i="30"/>
  <c r="H54" i="30"/>
  <c r="N53" i="30"/>
  <c r="O53" i="30" s="1"/>
  <c r="H45" i="30"/>
  <c r="N45" i="30" s="1"/>
  <c r="H46" i="30"/>
  <c r="N46" i="30" s="1"/>
  <c r="H47" i="30"/>
  <c r="N47" i="30" s="1"/>
  <c r="N44" i="30"/>
  <c r="O20" i="30"/>
  <c r="O19" i="30"/>
  <c r="O18" i="30"/>
  <c r="O17" i="30"/>
  <c r="M9" i="30"/>
  <c r="M11" i="30"/>
  <c r="G9" i="30"/>
  <c r="G10" i="30"/>
  <c r="H12" i="30" s="1"/>
  <c r="G11" i="30"/>
  <c r="M10" i="30" l="1"/>
  <c r="N10" i="30" s="1"/>
  <c r="M62" i="30"/>
  <c r="N62" i="30" s="1"/>
  <c r="I48" i="30"/>
  <c r="B89" i="30" s="1"/>
  <c r="G89" i="30" s="1"/>
  <c r="E88" i="30"/>
  <c r="C88" i="30"/>
  <c r="D88" i="30"/>
  <c r="D93" i="30" s="1"/>
  <c r="G12" i="30"/>
  <c r="F88" i="30"/>
  <c r="G92" i="30"/>
  <c r="I83" i="30"/>
  <c r="N11" i="30"/>
  <c r="O26" i="30"/>
  <c r="D42" i="31"/>
  <c r="D29" i="31"/>
  <c r="D42" i="22"/>
  <c r="D16" i="31"/>
  <c r="P17" i="30"/>
  <c r="E93" i="30"/>
  <c r="B88" i="30"/>
  <c r="I21" i="30"/>
  <c r="G91" i="30"/>
  <c r="F93" i="30"/>
  <c r="G72" i="30"/>
  <c r="G90" i="30"/>
  <c r="J80" i="30"/>
  <c r="C93" i="30"/>
  <c r="N48" i="30"/>
  <c r="N57" i="30"/>
  <c r="N71" i="30"/>
  <c r="H48" i="30"/>
  <c r="H57" i="30"/>
  <c r="O21" i="30"/>
  <c r="O54" i="30"/>
  <c r="P19" i="30"/>
  <c r="O44" i="30"/>
  <c r="J79" i="30"/>
  <c r="J81" i="30"/>
  <c r="O45" i="30"/>
  <c r="O55" i="30"/>
  <c r="N9" i="30"/>
  <c r="O46" i="30"/>
  <c r="N66" i="30"/>
  <c r="P18" i="30"/>
  <c r="P20" i="30"/>
  <c r="O56" i="30"/>
  <c r="J82" i="30"/>
  <c r="N70" i="30"/>
  <c r="O47" i="30"/>
  <c r="D16" i="22"/>
  <c r="M12" i="30" l="1"/>
  <c r="M72" i="30"/>
  <c r="B93" i="30"/>
  <c r="H90" i="30" s="1"/>
  <c r="I58" i="30" s="1"/>
  <c r="O57" i="30"/>
  <c r="O48" i="30"/>
  <c r="N12" i="30"/>
  <c r="P21" i="30"/>
  <c r="N72" i="30"/>
  <c r="J83" i="30"/>
  <c r="D16" i="29"/>
  <c r="D15" i="29"/>
  <c r="G88" i="30"/>
  <c r="G93" i="30" s="1"/>
  <c r="C94" i="30"/>
  <c r="E94" i="30"/>
  <c r="H92" i="30" l="1"/>
  <c r="C97" i="30"/>
  <c r="E97" i="30" s="1"/>
  <c r="D99" i="30"/>
  <c r="E99" i="30" s="1"/>
  <c r="K81" i="30"/>
  <c r="K80" i="30"/>
  <c r="K83" i="30"/>
  <c r="D98" i="30"/>
  <c r="E98" i="30" s="1"/>
  <c r="K78" i="30"/>
  <c r="K79" i="30"/>
  <c r="K82" i="30"/>
</calcChain>
</file>

<file path=xl/comments1.xml><?xml version="1.0" encoding="utf-8"?>
<comments xmlns="http://schemas.openxmlformats.org/spreadsheetml/2006/main">
  <authors>
    <author>Consuelo Bruno Urbina</author>
    <author>Pedro Cotal Zuniga</author>
  </authors>
  <commentList>
    <comment ref="A4" authorId="0" shapeId="0">
      <text>
        <r>
          <rPr>
            <sz val="9"/>
            <color indexed="81"/>
            <rFont val="Tahoma"/>
            <family val="2"/>
          </rPr>
          <t>A completar una vez adjudicado.
Al momento de la postulación puede dejar este campo en blanco.</t>
        </r>
      </text>
    </comment>
    <comment ref="A7" authorId="1" shapeId="0">
      <text>
        <r>
          <rPr>
            <sz val="9"/>
            <color indexed="81"/>
            <rFont val="Tahoma"/>
            <family val="2"/>
          </rPr>
          <t>Indique el nombre de la entidad que participan como BENEFICIARIA PRINCIAL del proyecto.</t>
        </r>
      </text>
    </comment>
    <comment ref="A8" authorId="1" shapeId="0">
      <text>
        <r>
          <rPr>
            <sz val="9"/>
            <color indexed="81"/>
            <rFont val="Tahoma"/>
            <family val="2"/>
          </rPr>
          <t xml:space="preserve">Son entidades elegibles que complementan las capacidades de la beneficiaria principal para la correcta ejecución del proyecto. 
</t>
        </r>
        <r>
          <rPr>
            <b/>
            <sz val="9"/>
            <color indexed="81"/>
            <rFont val="Tahoma"/>
            <family val="2"/>
          </rPr>
          <t>Cada una de las beneficiarias secundarias deberá disponer de al menos un 20% del subsidio solicitado a la ANID por el proyecto.</t>
        </r>
      </text>
    </comment>
    <comment ref="A9" authorId="0" shapeId="0">
      <text>
        <r>
          <rPr>
            <sz val="9"/>
            <color indexed="81"/>
            <rFont val="Tahoma"/>
            <family val="2"/>
          </rPr>
          <t xml:space="preserve">Deberán participar un </t>
        </r>
        <r>
          <rPr>
            <b/>
            <sz val="9"/>
            <color indexed="81"/>
            <rFont val="Tahoma"/>
            <family val="2"/>
          </rPr>
          <t>mínimo de uno y hasta un máximo de tres</t>
        </r>
        <r>
          <rPr>
            <sz val="9"/>
            <color indexed="81"/>
            <rFont val="Tahoma"/>
            <family val="2"/>
          </rPr>
          <t xml:space="preserve"> entidades asociadas por proyecto.
</t>
        </r>
        <r>
          <rPr>
            <b/>
            <sz val="9"/>
            <color indexed="81"/>
            <rFont val="Tahoma"/>
            <family val="2"/>
          </rPr>
          <t>Todas las entidades asociadas deberán comprometer y realizar aportes</t>
        </r>
        <r>
          <rPr>
            <sz val="9"/>
            <color indexed="81"/>
            <rFont val="Tahoma"/>
            <family val="2"/>
          </rPr>
          <t xml:space="preserve"> al proyecto, sean estos incrementales o no incrementales.</t>
        </r>
      </text>
    </comment>
    <comment ref="A10" authorId="0" shapeId="0">
      <text>
        <r>
          <rPr>
            <sz val="9"/>
            <color indexed="81"/>
            <rFont val="Tahoma"/>
            <family val="2"/>
          </rPr>
          <t>Obligatorio sólo para proyectos de interés público.
En los proyectos de interés público donde se postule con solo una entidad asociada, ésta deberá tener el rol de Mandante.</t>
        </r>
      </text>
    </comment>
    <comment ref="A11" authorId="0" shapeId="0">
      <text>
        <r>
          <rPr>
            <sz val="9"/>
            <color indexed="81"/>
            <rFont val="Tahoma"/>
            <family val="2"/>
          </rPr>
          <t xml:space="preserve">Son entidades que ponen a disposición del proyecto capacidades y know-how para facilitar su ejecución. El aporte de la entidad colaboradora no será exigible en el seguimiento financiero del proyecto. </t>
        </r>
      </text>
    </comment>
    <comment ref="B14" authorId="0" shapeId="0">
      <text>
        <r>
          <rPr>
            <sz val="9"/>
            <color indexed="81"/>
            <rFont val="Tahoma"/>
            <family val="2"/>
          </rPr>
          <t xml:space="preserve">Digite el monto solicitado a ANID correspondiente al </t>
        </r>
        <r>
          <rPr>
            <b/>
            <sz val="9"/>
            <color indexed="81"/>
            <rFont val="Tahoma"/>
            <family val="2"/>
          </rPr>
          <t>total ingresado en plataforma</t>
        </r>
        <r>
          <rPr>
            <sz val="9"/>
            <color indexed="81"/>
            <rFont val="Tahoma"/>
            <family val="2"/>
          </rPr>
          <t xml:space="preserve"> de postulación.
El financiamiento máximo de ANID será de hasta $237 millones de pesos. </t>
        </r>
      </text>
    </comment>
    <comment ref="B15" authorId="0" shapeId="0">
      <text>
        <r>
          <rPr>
            <sz val="10"/>
            <rFont val="Arial"/>
            <family val="2"/>
          </rPr>
          <t>Digite el monto total comprometido por las beneficiarias según cartas de compromiso.
Los proyectos deberán ser cofinanciados por la(s) Institución(es) Beneficiaria(s) a lo menos en un 15% del monto solicitado como subsidio a la ANID</t>
        </r>
      </text>
    </comment>
    <comment ref="B16" authorId="0" shapeId="0">
      <text>
        <r>
          <rPr>
            <sz val="9"/>
            <color indexed="81"/>
            <rFont val="Tahoma"/>
            <family val="2"/>
          </rPr>
          <t xml:space="preserve">Digite el monto total comprometido por las entidades asociadas </t>
        </r>
        <r>
          <rPr>
            <b/>
            <sz val="9"/>
            <color indexed="81"/>
            <rFont val="Tahoma"/>
            <family val="2"/>
          </rPr>
          <t>según cartas de compromiso</t>
        </r>
        <r>
          <rPr>
            <sz val="9"/>
            <color indexed="81"/>
            <rFont val="Tahoma"/>
            <family val="2"/>
          </rPr>
          <t>.
Mínimo 30% del subsidio como aporte de las entidades asociadas.</t>
        </r>
      </text>
    </comment>
  </commentList>
</comments>
</file>

<file path=xl/comments2.xml><?xml version="1.0" encoding="utf-8"?>
<comments xmlns="http://schemas.openxmlformats.org/spreadsheetml/2006/main">
  <authors>
    <author>Pedro Cotal Zuniga</author>
    <author>Consuelo Bruno Urbina</author>
  </authors>
  <commentList>
    <comment ref="A5"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6"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7" authorId="1" shapeId="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E7"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4" authorId="0" shapeId="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con cargo al subsidio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J15"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6" authorId="1" shapeId="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D16" authorId="0" shapeId="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F16" authorId="0" shapeId="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G16" authorId="0" shapeId="0">
      <text>
        <r>
          <rPr>
            <sz val="10"/>
            <rFont val="Arial"/>
            <family val="2"/>
          </rPr>
          <t>En el caso que se financie solo una proporción de la remuneración con el subsidio ANID, la restante proporción se podrá ingresar como aporte de la beneficiaria.</t>
        </r>
      </text>
    </comment>
    <comment ref="Q16" authorId="0" shapeId="0">
      <text>
        <r>
          <rPr>
            <sz val="9"/>
            <color indexed="81"/>
            <rFont val="Tahoma"/>
            <family val="2"/>
          </rPr>
          <t xml:space="preserve">Sólo se podrá aplicar este pago a personal preexistente cuya remuneración bruta mensual (según contrato con la beneficiaria) sea menor a $2.700.000. 
</t>
        </r>
      </text>
    </comment>
    <comment ref="A23" authorId="0" shapeId="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I24"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5" authorId="1" shapeId="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D25" authorId="0" shapeId="0">
      <text>
        <r>
          <rPr>
            <sz val="9"/>
            <color indexed="81"/>
            <rFont val="Tahoma"/>
            <family val="2"/>
          </rPr>
          <t>Mínimo 36 horas.</t>
        </r>
      </text>
    </comment>
    <comment ref="E25" authorId="0" shapeId="0">
      <text>
        <r>
          <rPr>
            <sz val="9"/>
            <color indexed="81"/>
            <rFont val="Tahoma"/>
            <family val="2"/>
          </rPr>
          <t>El monto máximo mensual a pagar por persona por este concepto no deberá exceder los $600.000 bruto y no podrá superar al monto aportado por la institución por concepto de remuneraciones para cada persona.</t>
        </r>
      </text>
    </comment>
    <comment ref="F25" authorId="0" shapeId="0">
      <text>
        <r>
          <rPr>
            <sz val="9"/>
            <color indexed="81"/>
            <rFont val="Tahoma"/>
            <family val="2"/>
          </rPr>
          <t>Este monto no puede ser menor al monto mensual a pagar con subsido ANID.
El aporte se calcula en base a la remuneración del personal. Debe definir cual es el valor hora, de acuerdo a la remuneración, y multiplicarlo por las horas que dedicará al proyecto mensualmente.</t>
        </r>
      </text>
    </comment>
    <comment ref="J25" authorId="0" shapeId="0">
      <text>
        <r>
          <rPr>
            <sz val="9"/>
            <color indexed="81"/>
            <rFont val="Tahoma"/>
            <family val="2"/>
          </rPr>
          <t>El monto máximo mensual a pagar por persona no deberá exceder los $600.000 bruto y no podrá superar al monto aportado por la institución para cada persona.</t>
        </r>
      </text>
    </comment>
    <comment ref="K25" authorId="0" shapeId="0">
      <text>
        <r>
          <rPr>
            <sz val="9"/>
            <color indexed="81"/>
            <rFont val="Tahoma"/>
            <family val="2"/>
          </rPr>
          <t>El monto máximo mensual a pagar por persona no deberá exceder los $600.000 bruto y no podrá superar al monto aportado por la institución para cada persona.</t>
        </r>
      </text>
    </comment>
    <comment ref="I33"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4" authorId="1" shapeId="0">
      <text>
        <r>
          <rPr>
            <sz val="9"/>
            <color indexed="81"/>
            <rFont val="Tahoma"/>
            <family val="2"/>
          </rPr>
          <t>Indicar la entidad asociada por la cual participará del proyecto.
Agregue filas en función de las instituciones beneficiarias principales, secundarias y asociadas.</t>
        </r>
      </text>
    </comment>
    <comment ref="I42"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43" authorId="0" shapeId="0">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I51"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2" authorId="0" shapeId="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60"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61" authorId="0" shapeId="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62" authorId="0" shapeId="0">
      <text>
        <r>
          <rPr>
            <sz val="9"/>
            <color indexed="81"/>
            <rFont val="Tahoma"/>
            <family val="2"/>
          </rPr>
          <t xml:space="preserve">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 Arriendo de equipos, espacios de trabajo y servicios técnicos específicos asociados al desarrollo, prueba y validación de los resultados de investigación, desarrollo experimental y tecnologías. Gastos en pasajes y viáticos nacionales, movilización y traslados. Considera además gastos en propiedad intelectual e industrial, consultoría y asesorías que sean necesarias para la adecuada ejecución del proyecto.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63" authorId="0" shapeId="0">
      <text>
        <r>
          <rPr>
            <sz val="9"/>
            <color indexed="81"/>
            <rFont val="Tahoma"/>
            <family val="2"/>
          </rPr>
          <t>Una línea por subcontrato</t>
        </r>
      </text>
    </comment>
    <comment ref="A64" authorId="0" shapeId="0">
      <text>
        <r>
          <rPr>
            <sz val="9"/>
            <color indexed="81"/>
            <rFont val="Tahoma"/>
            <family val="2"/>
          </rPr>
          <t>Una línea por subcontrato</t>
        </r>
      </text>
    </comment>
    <comment ref="A65" authorId="0" shapeId="0">
      <text>
        <r>
          <rPr>
            <sz val="9"/>
            <color indexed="81"/>
            <rFont val="Tahoma"/>
            <family val="2"/>
          </rPr>
          <t>Una línea por subcontrato</t>
        </r>
      </text>
    </comment>
    <comment ref="A66" authorId="0" shapeId="0">
      <text>
        <r>
          <rPr>
            <sz val="9"/>
            <color indexed="81"/>
            <rFont val="Tahoma"/>
            <family val="2"/>
          </rPr>
          <t>Una línea por subcontrato</t>
        </r>
      </text>
    </comment>
    <comment ref="A67" authorId="0" shapeId="0">
      <text>
        <r>
          <rPr>
            <sz val="9"/>
            <color indexed="81"/>
            <rFont val="Tahoma"/>
            <family val="2"/>
          </rPr>
          <t>una línea por viaje de diferente destino</t>
        </r>
      </text>
    </comment>
    <comment ref="A68" authorId="0" shapeId="0">
      <text>
        <r>
          <rPr>
            <sz val="9"/>
            <color indexed="81"/>
            <rFont val="Tahoma"/>
            <family val="2"/>
          </rPr>
          <t>una línea por viaje de diferente destino</t>
        </r>
      </text>
    </comment>
    <comment ref="A69" authorId="0" shapeId="0">
      <text>
        <r>
          <rPr>
            <sz val="9"/>
            <color indexed="81"/>
            <rFont val="Tahoma"/>
            <family val="2"/>
          </rPr>
          <t>una línea por viático de diferente destino</t>
        </r>
      </text>
    </comment>
    <comment ref="A70" authorId="0" shapeId="0">
      <text>
        <r>
          <rPr>
            <sz val="9"/>
            <color indexed="81"/>
            <rFont val="Tahoma"/>
            <family val="2"/>
          </rPr>
          <t>una línea por viático de diferente destino</t>
        </r>
      </text>
    </comment>
    <comment ref="A71" authorId="0" shapeId="0">
      <text>
        <r>
          <rPr>
            <sz val="9"/>
            <color indexed="81"/>
            <rFont val="Tahoma"/>
            <family val="2"/>
          </rPr>
          <t xml:space="preserve">Sólo aquellas instituciones autorizadas </t>
        </r>
        <r>
          <rPr>
            <b/>
            <sz val="9"/>
            <color indexed="10"/>
            <rFont val="Tahoma"/>
            <family val="2"/>
          </rPr>
          <t>(previamente al concurso)</t>
        </r>
        <r>
          <rPr>
            <sz val="9"/>
            <color indexed="81"/>
            <rFont val="Tahoma"/>
            <family val="2"/>
          </rPr>
          <t xml:space="preserve"> por la Dirección Nacional  podrán disponer de algún monto en ese ítem.</t>
        </r>
      </text>
    </comment>
    <comment ref="A74" authorId="0" shapeId="0">
      <text>
        <r>
          <rPr>
            <sz val="9"/>
            <color indexed="81"/>
            <rFont val="Tahoma"/>
            <family val="2"/>
          </rPr>
          <t xml:space="preserve">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 </t>
        </r>
      </text>
    </comment>
    <comment ref="D76" authorId="0" shapeId="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7" authorId="0" shapeId="0">
      <text>
        <r>
          <rPr>
            <sz val="9"/>
            <color indexed="81"/>
            <rFont val="Tahoma"/>
            <family val="2"/>
          </rPr>
          <t xml:space="preserve">Indique el nombre de la institución beneficiaria que realiza el gasto.
</t>
        </r>
      </text>
    </comment>
    <comment ref="C77" authorId="0" shapeId="0">
      <text>
        <r>
          <rPr>
            <sz val="9"/>
            <color indexed="81"/>
            <rFont val="Tahoma"/>
            <family val="2"/>
          </rPr>
          <t>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t>
        </r>
      </text>
    </comment>
    <comment ref="K77" authorId="0" shapeId="0">
      <text>
        <r>
          <rPr>
            <sz val="9"/>
            <color indexed="81"/>
            <rFont val="Tahoma"/>
            <family val="2"/>
          </rPr>
          <t xml:space="preserve">En caso de postular con más de una beneficiaria, cada una de las beneficiarias debe cumplir con el porcentaje máximo exigido. </t>
        </r>
      </text>
    </comment>
  </commentList>
</comments>
</file>

<file path=xl/sharedStrings.xml><?xml version="1.0" encoding="utf-8"?>
<sst xmlns="http://schemas.openxmlformats.org/spreadsheetml/2006/main" count="465" uniqueCount="108">
  <si>
    <t>IDENTIFICACIÓN</t>
  </si>
  <si>
    <t>DETALLE</t>
  </si>
  <si>
    <t>Para postular sólo debe completar las hojas: ANTECEDENTES y DETALLE DE GASTOS</t>
  </si>
  <si>
    <t xml:space="preserve">CODIGO PROYECTO (IT) </t>
  </si>
  <si>
    <t>PLAZO EN MESES</t>
  </si>
  <si>
    <t>DIRECTOR(A)</t>
  </si>
  <si>
    <t>BENEFICIARIA PRINCIPAL</t>
  </si>
  <si>
    <t>BENEFICIARIAS SECUNDARIAS</t>
  </si>
  <si>
    <t>ENTIDADES ASOCIADAS</t>
  </si>
  <si>
    <r>
      <t>MANDANTE</t>
    </r>
    <r>
      <rPr>
        <sz val="9"/>
        <rFont val="Calibri"/>
        <family val="2"/>
        <scheme val="minor"/>
      </rPr>
      <t xml:space="preserve"> (obligatorio proy interés público)</t>
    </r>
  </si>
  <si>
    <t>COLABORADORAS (opcional)</t>
  </si>
  <si>
    <t>PRESUPUESTOS</t>
  </si>
  <si>
    <t>SEGÚN CARTAS Y PLATAFORMA</t>
  </si>
  <si>
    <t>SEGÚN PLANILLA DE COSTOS</t>
  </si>
  <si>
    <t>PRESUPUESTO APORTE ANID</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</si>
  <si>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 No pueden haber diferencias.</t>
    </r>
  </si>
  <si>
    <t>PRESUPUESTO APORTE INSTITUCIONAL</t>
  </si>
  <si>
    <t>PRESUPUESTO APORTE SOCIAS</t>
  </si>
  <si>
    <t>PERSONAL CONTRATADO EXCLUSIVAMENTE PARA EL PROYECTO</t>
  </si>
  <si>
    <r>
      <t xml:space="preserve">DISTRIBUCIÓN DEL </t>
    </r>
    <r>
      <rPr>
        <b/>
        <sz val="10"/>
        <color rgb="FF0070C0"/>
        <rFont val="Calibri"/>
        <family val="2"/>
        <scheme val="minor"/>
      </rPr>
      <t>COSTO TOTAL</t>
    </r>
  </si>
  <si>
    <t>NOMBRE</t>
  </si>
  <si>
    <t>CARGO</t>
  </si>
  <si>
    <t>ENTIDAD A LA QUE SE VINCULA PARA EFECTOS DEL PROYECTO</t>
  </si>
  <si>
    <t>HORAS DE TRABAJO AL MES</t>
  </si>
  <si>
    <t>MONTO MENSUAL</t>
  </si>
  <si>
    <t>MESES QUE TRABAJARÁ</t>
  </si>
  <si>
    <t>COSTO TOTAL</t>
  </si>
  <si>
    <t>ANID</t>
  </si>
  <si>
    <t>BENEFICIARIA APORTE INCREMENTAL</t>
  </si>
  <si>
    <t>BENEFICIARIA APORTE NO INCREMENTAL</t>
  </si>
  <si>
    <t>ASOCIADA APORTE INCREMENTAL</t>
  </si>
  <si>
    <t>ASOCIADA APORTE NO INCREMENTAL</t>
  </si>
  <si>
    <t>TOTAL</t>
  </si>
  <si>
    <t>VALIDACIÓN</t>
  </si>
  <si>
    <t>-</t>
  </si>
  <si>
    <t>PERSONAL PREEXISTENTE CON PAGO REMUNERACIÓN CON CARGO AL SUBSIDIO</t>
  </si>
  <si>
    <r>
      <t xml:space="preserve">HORAS DE TRABAJO AL MES
</t>
    </r>
    <r>
      <rPr>
        <sz val="10"/>
        <color rgb="FFFF0000"/>
        <rFont val="Calibri"/>
        <family val="2"/>
        <scheme val="minor"/>
      </rPr>
      <t>Mínimo 80</t>
    </r>
  </si>
  <si>
    <t>VALOR HORA</t>
  </si>
  <si>
    <t>MONTO MENSUAL A PAGAR CON SUBSIDIO ANID</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</si>
  <si>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</si>
  <si>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</si>
  <si>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</si>
  <si>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</si>
  <si>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PERSONAL DE LAS ENTIDADES ASOCIADAS Y DE BENEFICIARIAS QUE NO RECIBEN SUBSIDIO</t>
  </si>
  <si>
    <t>N/A</t>
  </si>
  <si>
    <t>EQUIPOS</t>
  </si>
  <si>
    <t>INSTITUCIÓN</t>
  </si>
  <si>
    <t>DESCRIPCIÓN</t>
  </si>
  <si>
    <t>OBJETIVO ASOCIADO</t>
  </si>
  <si>
    <t>CANTIDAD</t>
  </si>
  <si>
    <t>VALOR COMPRA</t>
  </si>
  <si>
    <t>VALOR ARRIENDO TOTAL</t>
  </si>
  <si>
    <t>INFRAESTRUCTURA Y MOBILIARIO</t>
  </si>
  <si>
    <t>VALOR COMPRA O HABILITACIÓN</t>
  </si>
  <si>
    <t>VALOR USO INFRA. EXISTENTE</t>
  </si>
  <si>
    <r>
      <t xml:space="preserve">ANID
</t>
    </r>
    <r>
      <rPr>
        <sz val="10"/>
        <color rgb="FFFF0000"/>
        <rFont val="Calibri"/>
        <family val="2"/>
        <scheme val="minor"/>
      </rPr>
      <t>Máx. 20%</t>
    </r>
  </si>
  <si>
    <t>GASTOS DE OPERACIÓN</t>
  </si>
  <si>
    <t>VALOR TOTAL COMPRA</t>
  </si>
  <si>
    <t>Gastos  de operación generales ( revisar nota)</t>
  </si>
  <si>
    <t>Subcontratos (insertar una línea por subcontrato)</t>
  </si>
  <si>
    <t>Atención: Justifique por qué el subcontrato es crítico para la ejecución y por qué no puede realizar esta tarea el personal del proyecto. Describa el gasto e indique el nombre de la empresa a subcontratar.</t>
  </si>
  <si>
    <t>Subcontratos (una línea por subcontrato)</t>
  </si>
  <si>
    <t>Pasaje Internacional (insertar una línea por viaje de diferente destino)</t>
  </si>
  <si>
    <t>Atención: Indicar quién viaja, fecha, destino, motivo del viaje, por cuánto tiempo, indicar si el proyecto pretende proteger los resultados y como esto se relaciona con este viaje, indicar explícitamente qué objetivo del proyecto y cómo se verá favorecido con la realización de este viaje, y por qué no puede ser realizado en Chile.</t>
  </si>
  <si>
    <t>Viático Internacional (insertar una línea por viático de diferente destino)</t>
  </si>
  <si>
    <t>Viático Internacional (una línea por viático de diferente destino)</t>
  </si>
  <si>
    <t>Gastos de apoyo a la administracion: previa autorización de la Dirección Nacional de la ANID (debe estar autorizado antes de postular al concurso).</t>
  </si>
  <si>
    <t xml:space="preserve">GASTOS DE ADMINISTRACIÓN INDIRECTOS 15% (overhead o gastos de administración superior) </t>
  </si>
  <si>
    <t>Máximo 15%</t>
  </si>
  <si>
    <t>COSTO TOTAL DEL PROYECTO</t>
  </si>
  <si>
    <t>ÍTEM</t>
  </si>
  <si>
    <t>SUBSIDIO ANID</t>
  </si>
  <si>
    <t>PERSONAL</t>
  </si>
  <si>
    <t>INFRAESTRUCTURA</t>
  </si>
  <si>
    <t>G. OPERACIÓN</t>
  </si>
  <si>
    <t>G.A.INDIRECTOS</t>
  </si>
  <si>
    <t>PORCENTAJES SEGÚN BASES</t>
  </si>
  <si>
    <t>PORCENTAJE</t>
  </si>
  <si>
    <t>MONTO</t>
  </si>
  <si>
    <t>Máximo ANID</t>
  </si>
  <si>
    <t xml:space="preserve">Mínimo APORTE INSTITUCIONAL (Beneficiarias) </t>
  </si>
  <si>
    <t>Mínimo APORTE ENTIDADES ASOCIADAS o Mandante</t>
  </si>
  <si>
    <t>SOLO REQUERIDO PARA LOS PROYECTOS QUE RESULTEN ADJUDICADOS. AL MOMENTO DE LA POSTULACION NO REQUIERE COMPLETAR ESTA SECCIÓN.</t>
  </si>
  <si>
    <t>HISTORIAL REITEMIZACIONES: En esta hoja deben quedar reflejadas todas la reitemizaciones realizadas por el proyecto al presupuesto del subsidio de la ANID con su respectiva justificación. 
El proyecto debe programar estás reitemizaciones con una periodicidad de seis meses.</t>
  </si>
  <si>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</si>
  <si>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</si>
  <si>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</si>
  <si>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</si>
  <si>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</si>
  <si>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</si>
  <si>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</si>
  <si>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</si>
  <si>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</si>
  <si>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r>
      <t xml:space="preserve">JUSTIFICACIÓN DE LA REITEMIZACIÓN
</t>
    </r>
    <r>
      <rPr>
        <b/>
        <sz val="10"/>
        <color rgb="FFFF0000"/>
        <rFont val="Calibri"/>
        <family val="2"/>
        <scheme val="minor"/>
      </rPr>
      <t>¿qué se cambia? ¿monto? ¿por qué?</t>
    </r>
  </si>
  <si>
    <t>GASTOS EN PERSONAL</t>
  </si>
  <si>
    <t>GASTOS DE ADM. INDIRECTOS</t>
  </si>
  <si>
    <t>TOTALES</t>
  </si>
  <si>
    <t>MODIFICACIÓN PRESUPUESTARIA 2</t>
  </si>
  <si>
    <t>MODIFICACIÓN PRESUPUESTARIA 3</t>
  </si>
  <si>
    <t>MODIFICACIÓN PRESUPUESTARIA 4</t>
  </si>
  <si>
    <t>(indique el nombre de la entidad que realiza el aporte)</t>
  </si>
  <si>
    <t>PLANILLA DE COSTOS PROYECTOS SIA (SUBDIRECCIÓN DE INVESTIGACIÓN APLICADA [EX FONDEF]) Concurso IT 2025</t>
  </si>
  <si>
    <t>Garantía de fiel cumplimiento</t>
  </si>
  <si>
    <t>UdeC</t>
  </si>
  <si>
    <t>Póliza de equipos</t>
  </si>
  <si>
    <t>Asegurar equipamiento comprado con el subsidio del proyecto</t>
  </si>
  <si>
    <t>Gasto de administración</t>
  </si>
  <si>
    <t>Seguimiento y control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</si>
</sst>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_-* #,##0.00\ _P_t_s_-;\-* #,##0.00\ _P_t_s_-;_-* &quot;-&quot;??\ _P_t_s_-;_-@_-"/>
  </numFmts>
  <fonts count="12"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9"/>
      <color indexed="81"/>
      <name val="Tahoma"/>
      <family val="2"/>
    </font>
    <font>
      <b/>
      <sz val="10"/>
      <color rgb="FF0070C0"/>
      <name val="Calibri"/>
      <family val="2"/>
      <scheme val="minor"/>
    </font>
    <font>
      <sz val="9"/>
      <name val="Calibri"/>
      <family val="2"/>
      <scheme val="minor"/>
    </font>
    <font>
      <b/>
      <sz val="9"/>
      <color indexed="10"/>
      <name val="Tahoma"/>
      <family val="2"/>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4" fillId="0" borderId="5" xfId="0" applyFont="1" applyBorder="1" applyAlignment="1">
      <alignment horizontal="center" vertical="center" wrapText="1"/>
    </xf>
    <xf numFmtId="0" fontId="5" fillId="0" borderId="15" xfId="0" applyFont="1" applyBorder="1" applyAlignment="1">
      <alignment horizontal="left" vertical="center" wrapText="1"/>
    </xf>
    <xf numFmtId="3" fontId="5" fillId="0" borderId="16" xfId="0" applyNumberFormat="1" applyFont="1" applyBorder="1" applyAlignment="1">
      <alignment horizontal="right" vertical="center" wrapText="1"/>
    </xf>
    <xf numFmtId="3" fontId="5" fillId="0" borderId="17" xfId="0" applyNumberFormat="1" applyFont="1" applyBorder="1" applyAlignment="1">
      <alignment horizontal="right" vertical="center" wrapText="1"/>
    </xf>
    <xf numFmtId="0" fontId="5" fillId="0" borderId="8" xfId="0" applyFont="1" applyBorder="1" applyAlignment="1">
      <alignment vertical="center" wrapText="1"/>
    </xf>
    <xf numFmtId="0" fontId="5" fillId="0" borderId="18" xfId="0" applyFont="1" applyBorder="1" applyAlignment="1">
      <alignment horizontal="left" vertical="center" wrapText="1"/>
    </xf>
    <xf numFmtId="3" fontId="5" fillId="0" borderId="19"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0" fontId="5" fillId="0" borderId="9" xfId="0" applyFont="1" applyBorder="1" applyAlignment="1">
      <alignment vertical="center" wrapText="1"/>
    </xf>
    <xf numFmtId="3" fontId="5" fillId="0" borderId="21" xfId="0" applyNumberFormat="1" applyFont="1" applyBorder="1" applyAlignment="1">
      <alignment horizontal="right" vertical="center" wrapText="1"/>
    </xf>
    <xf numFmtId="3" fontId="5" fillId="0" borderId="22" xfId="0" applyNumberFormat="1" applyFont="1" applyBorder="1" applyAlignment="1">
      <alignment horizontal="right" vertical="center" wrapText="1"/>
    </xf>
    <xf numFmtId="0" fontId="4" fillId="0" borderId="23" xfId="0" applyFont="1" applyBorder="1" applyAlignment="1">
      <alignment horizontal="left" vertical="center" wrapText="1"/>
    </xf>
    <xf numFmtId="3" fontId="4" fillId="0" borderId="24" xfId="0" applyNumberFormat="1" applyFont="1" applyBorder="1" applyAlignment="1">
      <alignment horizontal="right" vertical="center" wrapText="1"/>
    </xf>
    <xf numFmtId="3" fontId="4" fillId="0" borderId="25" xfId="0" applyNumberFormat="1" applyFont="1" applyBorder="1" applyAlignment="1">
      <alignment horizontal="right" vertical="center" wrapText="1"/>
    </xf>
    <xf numFmtId="0" fontId="5" fillId="0" borderId="10"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3" fontId="5" fillId="0" borderId="3" xfId="0" applyNumberFormat="1" applyFont="1" applyBorder="1" applyAlignment="1">
      <alignment vertical="center"/>
    </xf>
    <xf numFmtId="3" fontId="5" fillId="0" borderId="4" xfId="0" applyNumberFormat="1" applyFont="1" applyBorder="1" applyAlignment="1">
      <alignment vertical="center"/>
    </xf>
    <xf numFmtId="3" fontId="5" fillId="0" borderId="2" xfId="0" applyNumberFormat="1" applyFont="1" applyBorder="1" applyAlignment="1">
      <alignment vertical="center"/>
    </xf>
    <xf numFmtId="3" fontId="5" fillId="0" borderId="14" xfId="0" applyNumberFormat="1" applyFont="1" applyBorder="1" applyAlignment="1">
      <alignment vertical="center"/>
    </xf>
    <xf numFmtId="3" fontId="4" fillId="7" borderId="3" xfId="0" applyNumberFormat="1" applyFont="1" applyFill="1" applyBorder="1" applyAlignment="1">
      <alignment vertical="center"/>
    </xf>
    <xf numFmtId="3" fontId="4" fillId="7" borderId="4"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3" fontId="5" fillId="0" borderId="1" xfId="0" applyNumberFormat="1" applyFont="1" applyBorder="1" applyAlignment="1">
      <alignment horizontal="right"/>
    </xf>
    <xf numFmtId="0" fontId="7" fillId="0" borderId="0" xfId="0" applyFont="1" applyAlignment="1">
      <alignment horizontal="center" wrapText="1"/>
    </xf>
    <xf numFmtId="3" fontId="5" fillId="0" borderId="3" xfId="0" applyNumberFormat="1" applyFont="1" applyBorder="1"/>
    <xf numFmtId="0" fontId="4" fillId="3" borderId="1" xfId="0" applyFont="1" applyFill="1" applyBorder="1" applyAlignment="1">
      <alignment horizontal="center" vertical="center"/>
    </xf>
    <xf numFmtId="3" fontId="9" fillId="6"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0" fontId="7" fillId="0" borderId="0" xfId="0" applyFont="1" applyAlignment="1">
      <alignment wrapText="1"/>
    </xf>
    <xf numFmtId="0" fontId="5" fillId="0" borderId="3" xfId="0" applyFont="1" applyBorder="1"/>
    <xf numFmtId="3" fontId="4" fillId="0" borderId="0" xfId="0" applyNumberFormat="1" applyFont="1" applyAlignment="1">
      <alignment horizontal="left" vertical="center"/>
    </xf>
    <xf numFmtId="3" fontId="5" fillId="0" borderId="1" xfId="0" applyNumberFormat="1" applyFont="1" applyBorder="1" applyAlignment="1">
      <alignment horizontal="right" vertical="center"/>
    </xf>
    <xf numFmtId="3" fontId="7" fillId="0" borderId="1" xfId="0" applyNumberFormat="1" applyFont="1" applyBorder="1" applyAlignment="1">
      <alignment vertical="center"/>
    </xf>
    <xf numFmtId="3" fontId="6" fillId="0" borderId="1" xfId="0" applyNumberFormat="1" applyFont="1" applyBorder="1" applyAlignment="1">
      <alignment vertical="center"/>
    </xf>
    <xf numFmtId="3" fontId="5" fillId="0" borderId="33" xfId="0" applyNumberFormat="1" applyFont="1" applyBorder="1" applyAlignment="1">
      <alignment horizontal="left" vertical="center"/>
    </xf>
    <xf numFmtId="3" fontId="5" fillId="0" borderId="0" xfId="0" applyNumberFormat="1" applyFont="1" applyAlignment="1">
      <alignment horizontal="left" vertical="center"/>
    </xf>
    <xf numFmtId="0" fontId="7" fillId="2" borderId="27" xfId="0" applyFont="1" applyFill="1" applyBorder="1" applyAlignment="1">
      <alignment horizontal="center" wrapText="1"/>
    </xf>
    <xf numFmtId="0" fontId="7" fillId="2" borderId="28" xfId="0" applyFont="1" applyFill="1" applyBorder="1" applyAlignment="1">
      <alignment horizontal="center" wrapText="1"/>
    </xf>
    <xf numFmtId="0" fontId="7" fillId="2" borderId="29" xfId="0" applyFont="1" applyFill="1" applyBorder="1" applyAlignment="1">
      <alignment horizontal="center" wrapText="1"/>
    </xf>
    <xf numFmtId="0" fontId="7" fillId="2" borderId="6" xfId="0" applyFont="1" applyFill="1" applyBorder="1" applyAlignment="1">
      <alignment horizontal="center" wrapText="1"/>
    </xf>
    <xf numFmtId="0" fontId="7" fillId="2" borderId="0" xfId="0" applyFont="1" applyFill="1" applyAlignment="1">
      <alignment horizontal="center" wrapText="1"/>
    </xf>
    <xf numFmtId="0" fontId="7" fillId="2" borderId="7" xfId="0" applyFont="1" applyFill="1" applyBorder="1" applyAlignment="1">
      <alignment horizontal="center" wrapText="1"/>
    </xf>
    <xf numFmtId="0" fontId="7" fillId="2" borderId="30" xfId="0" applyFont="1" applyFill="1" applyBorder="1" applyAlignment="1">
      <alignment horizontal="center" wrapText="1"/>
    </xf>
    <xf numFmtId="0" fontId="7" fillId="2" borderId="31" xfId="0" applyFont="1" applyFill="1" applyBorder="1" applyAlignment="1">
      <alignment horizontal="center" wrapText="1"/>
    </xf>
    <xf numFmtId="0" fontId="7" fillId="2" borderId="32" xfId="0" applyFont="1" applyFill="1" applyBorder="1" applyAlignment="1">
      <alignment horizont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4" fillId="4" borderId="11" xfId="0" applyNumberFormat="1" applyFont="1" applyFill="1" applyBorder="1" applyAlignment="1">
      <alignment horizontal="left" vertical="center"/>
    </xf>
    <xf numFmtId="3" fontId="4" fillId="4" borderId="12" xfId="0" applyNumberFormat="1" applyFont="1" applyFill="1" applyBorder="1" applyAlignment="1">
      <alignment horizontal="left" vertical="center"/>
    </xf>
    <xf numFmtId="3" fontId="4" fillId="4" borderId="1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3" fontId="5" fillId="4" borderId="26"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3" fontId="4" fillId="6" borderId="11" xfId="0" applyNumberFormat="1" applyFont="1" applyFill="1" applyBorder="1" applyAlignment="1">
      <alignment horizontal="left"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0" fontId="7" fillId="0" borderId="0" xfId="0" applyFont="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6">
    <cellStyle name="Millares 2" xfId="1"/>
    <cellStyle name="Moneda 2" xfId="2"/>
    <cellStyle name="Normal" xfId="0" builtinId="0"/>
    <cellStyle name="Normal 2" xfId="3"/>
    <cellStyle name="Porcentaje" xfId="4" builtinId="5"/>
    <cellStyle name="Porcentaje 2" xfId="5"/>
  </cellStyles>
  <dxfs count="39">
    <dxf>
      <font>
        <color rgb="FFFF0000"/>
      </font>
      <fill>
        <patternFill>
          <bgColor rgb="FFFFFF00"/>
        </patternFill>
      </fill>
    </dxf>
    <dxf>
      <font>
        <color rgb="FFFF0000"/>
      </font>
      <fill>
        <patternFill>
          <bgColor rgb="FFFFFF00"/>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9526</xdr:colOff>
      <xdr:row>16</xdr:row>
      <xdr:rowOff>76200</xdr:rowOff>
    </xdr:from>
    <xdr:to>
      <xdr:col>9</xdr:col>
      <xdr:colOff>742950</xdr:colOff>
      <xdr:row>64</xdr:row>
      <xdr:rowOff>85725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9526" y="2705100"/>
          <a:ext cx="11572874" cy="77819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 Ponga atención al ingresar la información desde la plataforma de postulación</a:t>
          </a:r>
          <a:r>
            <a:rPr lang="es-CL" sz="1100" baseline="0">
              <a:solidFill>
                <a:schemeClr val="dk1"/>
              </a:solidFill>
              <a:effectLst/>
              <a:latin typeface="+mn-lt"/>
              <a:ea typeface="+mn-ea"/>
              <a:cs typeface="+mn-cs"/>
            </a:rPr>
            <a:t> y la información de las cartas de compromisos, pues en ellas los montos se expresan en miles de pesos (M$).</a:t>
          </a:r>
          <a:endParaRPr lang="es-CL">
            <a:effectLst/>
          </a:endParaRPr>
        </a:p>
        <a:p>
          <a:endParaRPr lang="es-CL" sz="1100"/>
        </a:p>
        <a:p>
          <a:r>
            <a:rPr lang="es-CL" sz="1100"/>
            <a:t>2. El subsidio máximo a solicitar a la ANID será </a:t>
          </a:r>
          <a:r>
            <a:rPr lang="es-CL" sz="1100" b="1"/>
            <a:t>de </a:t>
          </a:r>
          <a:r>
            <a:rPr lang="es-CL" sz="1100" b="1">
              <a:solidFill>
                <a:srgbClr val="FF0000"/>
              </a:solidFill>
            </a:rPr>
            <a:t>hasta $237 millones de pesos</a:t>
          </a:r>
          <a:r>
            <a:rPr lang="es-CL" sz="1100"/>
            <a:t>. En caso de presentarse con más de una entidad beneficiaria, cada una de las beneficiarias secundarias deberá disponer de al menos un 20% del subsidio total solicitado a ANID por el proyecto. El financiamiento de ANID estará condicionado a un cofinanciamiento mínimo de un 15% del subsidio solicitado como aporte de la(s) beneficiaria(s) y a un 30% del subsidio solicitado como aporte de las entidades asociadas.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$2.700.000. Sólo se podrá aplicar a personal con una participación mayor a 80hrs/mes. El monto tope a pagar es de $2.700.000/mes para personal con dedicación exclusiva al proyecto (160hrs/mes), aplicandose un pago proporcional en función de la jornada dedicada al proyecto en caso de dedicación parcial.</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$600.000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(overhead o gastos de administración superior) </a:t>
          </a:r>
          <a:r>
            <a:rPr lang="es-CL" sz="1100" b="0" i="0" u="none" strike="noStrike">
              <a:solidFill>
                <a:schemeClr val="dk1"/>
              </a:solidFill>
              <a:effectLst/>
              <a:latin typeface="+mn-lt"/>
              <a:ea typeface="+mn-ea"/>
              <a:cs typeface="+mn-cs"/>
            </a:rPr>
            <a:t>no podrán ser superior al 15% de lo solicitado como subsidio ANID al proyecto.</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En caso de postular con más de una beneficiaria, cada una de las beneficiarias debe cumplir con el porcentaje máximo exigido.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proyectos con más de una institución beneficiaria deben cumplir con la asignación del 20% del subsidio total a cada beneficiaria secundaria. Esta validación de presupuesto NO ESTÁ configurada en la planilla de costos, pero SE APLICA en la sección de presupuesto de la plataforma de postulación, de acuerdo a lo establecido en las bases.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16. Los porcentajes de aporte de las entidades beneficiarias y asociadas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
  <sheetViews>
    <sheetView workbookViewId="0">
      <selection activeCell="C6" sqref="C6"/>
    </sheetView>
  </sheetViews>
  <sheetFormatPr baseColWidth="10" defaultColWidth="11.42578125" defaultRowHeight="12.75" x14ac:dyDescent="0.2"/>
  <cols>
    <col min="1" max="1" width="36.140625" style="2" customWidth="1"/>
    <col min="2" max="3" width="27.42578125" style="2" customWidth="1"/>
    <col min="4" max="4" width="14.42578125" style="2" customWidth="1"/>
    <col min="5" max="16384" width="11.42578125" style="2"/>
  </cols>
  <sheetData>
    <row r="1" spans="1:10" x14ac:dyDescent="0.2">
      <c r="A1" s="3" t="s">
        <v>101</v>
      </c>
      <c r="B1" s="3"/>
      <c r="C1" s="3"/>
      <c r="D1" s="3"/>
    </row>
    <row r="2" spans="1:10" ht="13.5" thickBot="1" x14ac:dyDescent="0.25"/>
    <row r="3" spans="1:10" x14ac:dyDescent="0.2">
      <c r="A3" s="46" t="s">
        <v>0</v>
      </c>
      <c r="B3" s="50" t="s">
        <v>1</v>
      </c>
      <c r="D3" s="71" t="s">
        <v>2</v>
      </c>
      <c r="E3" s="72"/>
      <c r="F3" s="73"/>
    </row>
    <row r="4" spans="1:10" x14ac:dyDescent="0.2">
      <c r="A4" s="44" t="s">
        <v>3</v>
      </c>
      <c r="B4" s="44"/>
      <c r="D4" s="74"/>
      <c r="E4" s="75"/>
      <c r="F4" s="76"/>
    </row>
    <row r="5" spans="1:10" x14ac:dyDescent="0.2">
      <c r="A5" s="44" t="s">
        <v>4</v>
      </c>
      <c r="B5" s="44"/>
      <c r="D5" s="74"/>
      <c r="E5" s="75"/>
      <c r="F5" s="76"/>
    </row>
    <row r="6" spans="1:10" x14ac:dyDescent="0.2">
      <c r="A6" s="44" t="s">
        <v>5</v>
      </c>
      <c r="B6" s="44"/>
      <c r="D6" s="74"/>
      <c r="E6" s="75"/>
      <c r="F6" s="76"/>
    </row>
    <row r="7" spans="1:10" ht="13.5" thickBot="1" x14ac:dyDescent="0.25">
      <c r="A7" s="45" t="s">
        <v>6</v>
      </c>
      <c r="B7" s="44"/>
      <c r="D7" s="77"/>
      <c r="E7" s="78"/>
      <c r="F7" s="79"/>
      <c r="G7" s="54"/>
      <c r="H7" s="54"/>
      <c r="I7" s="54"/>
      <c r="J7" s="54"/>
    </row>
    <row r="8" spans="1:10" x14ac:dyDescent="0.2">
      <c r="A8" s="45" t="s">
        <v>7</v>
      </c>
      <c r="B8" s="44"/>
      <c r="E8" s="48"/>
      <c r="F8" s="48"/>
      <c r="G8" s="48"/>
      <c r="H8" s="48"/>
      <c r="I8" s="48"/>
      <c r="J8" s="48"/>
    </row>
    <row r="9" spans="1:10" x14ac:dyDescent="0.2">
      <c r="A9" s="45" t="s">
        <v>8</v>
      </c>
      <c r="B9" s="44"/>
    </row>
    <row r="10" spans="1:10" x14ac:dyDescent="0.2">
      <c r="A10" s="44" t="s">
        <v>9</v>
      </c>
      <c r="B10" s="44"/>
    </row>
    <row r="11" spans="1:10" x14ac:dyDescent="0.2">
      <c r="A11" s="44" t="s">
        <v>10</v>
      </c>
      <c r="B11" s="44"/>
    </row>
    <row r="13" spans="1:10" ht="13.5" thickBot="1" x14ac:dyDescent="0.25">
      <c r="A13" s="46" t="s">
        <v>11</v>
      </c>
      <c r="B13" s="50" t="s">
        <v>12</v>
      </c>
      <c r="C13" s="50" t="s">
        <v>13</v>
      </c>
    </row>
    <row r="14" spans="1:10" x14ac:dyDescent="0.2">
      <c r="A14" s="44" t="s">
        <v>14</v>
      </c>
      <c r="B14" s="49">
        <v>0</v>
      </c>
      <c r="C14" s="47">
        <v>0</v>
      </c>
      <c r="D14" s="55" t="str">
        <f>IF(B14=C14,"Validado","Error")</f>
        <v>Validado</v>
      </c>
      <c r="E14" s="62" t="s">
        <v>15</v>
      </c>
      <c r="F14" s="63"/>
      <c r="G14" s="63"/>
      <c r="H14" s="63"/>
      <c r="I14" s="63"/>
      <c r="J14" s="64"/>
    </row>
    <row r="15" spans="1:10" x14ac:dyDescent="0.2">
      <c r="A15" s="44" t="s">
        <v>16</v>
      </c>
      <c r="B15" s="49">
        <v>0</v>
      </c>
      <c r="C15" s="47">
        <v>0</v>
      </c>
      <c r="D15" s="55" t="str">
        <f>IF(B15=C15,"Validado","Error")</f>
        <v>Validado</v>
      </c>
      <c r="E15" s="65"/>
      <c r="F15" s="66"/>
      <c r="G15" s="66"/>
      <c r="H15" s="66"/>
      <c r="I15" s="66"/>
      <c r="J15" s="67"/>
    </row>
    <row r="16" spans="1:10" ht="13.5" thickBot="1" x14ac:dyDescent="0.25">
      <c r="A16" s="44" t="s">
        <v>17</v>
      </c>
      <c r="B16" s="49">
        <v>0</v>
      </c>
      <c r="C16" s="47">
        <v>0</v>
      </c>
      <c r="D16" s="55" t="str">
        <f>IF(B16=C16,"Validado","Error")</f>
        <v>Validado</v>
      </c>
      <c r="E16" s="68"/>
      <c r="F16" s="69"/>
      <c r="G16" s="69"/>
      <c r="H16" s="69"/>
      <c r="I16" s="69"/>
      <c r="J16" s="70"/>
    </row>
    <row r="17" spans="2:2" x14ac:dyDescent="0.2">
      <c r="B17" s="31"/>
    </row>
  </sheetData>
  <mergeCells count="2">
    <mergeCell ref="E14:J16"/>
    <mergeCell ref="D3:F7"/>
  </mergeCells>
  <conditionalFormatting sqref="D14:D16">
    <cfRule type="cellIs" dxfId="38"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9"/>
  <sheetViews>
    <sheetView tabSelected="1" topLeftCell="A58" workbookViewId="0">
      <selection activeCell="C64" sqref="C64"/>
    </sheetView>
  </sheetViews>
  <sheetFormatPr baseColWidth="10" defaultColWidth="11.42578125" defaultRowHeight="12.75" x14ac:dyDescent="0.2"/>
  <cols>
    <col min="1" max="1" width="26" style="26" customWidth="1"/>
    <col min="2" max="2" width="11.5703125" style="26" customWidth="1"/>
    <col min="3" max="3" width="14.85546875" style="26" customWidth="1"/>
    <col min="4" max="4" width="12" style="26" customWidth="1"/>
    <col min="5" max="5" width="11.85546875" style="26" customWidth="1"/>
    <col min="6" max="6" width="12" style="26" customWidth="1"/>
    <col min="7" max="8" width="11.42578125" style="26" bestFit="1" customWidth="1"/>
    <col min="9" max="9" width="11.7109375" style="26" bestFit="1" customWidth="1"/>
    <col min="10" max="10" width="12.7109375" style="26" customWidth="1"/>
    <col min="11" max="13" width="12.5703125" style="26" customWidth="1"/>
    <col min="14" max="14" width="12.42578125" style="26" customWidth="1"/>
    <col min="15" max="15" width="11.140625" style="26" bestFit="1" customWidth="1"/>
    <col min="16" max="16" width="10.42578125" style="26" bestFit="1" customWidth="1"/>
    <col min="17" max="17" width="14.85546875" style="26" bestFit="1" customWidth="1"/>
    <col min="18" max="16384" width="11.42578125" style="26"/>
  </cols>
  <sheetData>
    <row r="1" spans="1:17" x14ac:dyDescent="0.2">
      <c r="A1" s="71" t="s">
        <v>2</v>
      </c>
      <c r="B1" s="72"/>
      <c r="C1" s="73"/>
    </row>
    <row r="2" spans="1:17" x14ac:dyDescent="0.2">
      <c r="A2" s="74"/>
      <c r="B2" s="75"/>
      <c r="C2" s="76"/>
    </row>
    <row r="3" spans="1:17" ht="13.5" thickBot="1" x14ac:dyDescent="0.25">
      <c r="A3" s="77"/>
      <c r="B3" s="78"/>
      <c r="C3" s="79"/>
    </row>
    <row r="4" spans="1:17" ht="13.5" thickBot="1" x14ac:dyDescent="0.25"/>
    <row r="5" spans="1:17" ht="13.5" thickBot="1" x14ac:dyDescent="0.25">
      <c r="A5" s="87" t="s">
        <v>18</v>
      </c>
      <c r="B5" s="88"/>
      <c r="C5" s="88"/>
      <c r="D5" s="88"/>
      <c r="E5" s="88"/>
      <c r="F5" s="89"/>
    </row>
    <row r="6" spans="1:17" x14ac:dyDescent="0.2">
      <c r="H6" s="84" t="s">
        <v>19</v>
      </c>
      <c r="I6" s="85"/>
      <c r="J6" s="85"/>
      <c r="K6" s="85"/>
      <c r="L6" s="86"/>
    </row>
    <row r="7" spans="1:17" s="28" customFormat="1" ht="51" x14ac:dyDescent="0.2">
      <c r="A7" s="27" t="s">
        <v>20</v>
      </c>
      <c r="B7" s="27" t="s">
        <v>21</v>
      </c>
      <c r="C7" s="27" t="s">
        <v>22</v>
      </c>
      <c r="D7" s="27" t="s">
        <v>23</v>
      </c>
      <c r="E7" s="27" t="s">
        <v>24</v>
      </c>
      <c r="F7" s="27" t="s">
        <v>25</v>
      </c>
      <c r="G7" s="51" t="s">
        <v>26</v>
      </c>
      <c r="H7" s="30" t="s">
        <v>27</v>
      </c>
      <c r="I7" s="30" t="s">
        <v>28</v>
      </c>
      <c r="J7" s="30" t="s">
        <v>29</v>
      </c>
      <c r="K7" s="30" t="s">
        <v>30</v>
      </c>
      <c r="L7" s="30" t="s">
        <v>31</v>
      </c>
      <c r="M7" s="27" t="s">
        <v>32</v>
      </c>
      <c r="N7" s="27" t="s">
        <v>33</v>
      </c>
    </row>
    <row r="8" spans="1:17" x14ac:dyDescent="0.2">
      <c r="A8" s="29" t="s">
        <v>34</v>
      </c>
      <c r="B8" s="29" t="s">
        <v>34</v>
      </c>
      <c r="C8" s="29" t="s">
        <v>34</v>
      </c>
      <c r="D8" s="29">
        <v>0</v>
      </c>
      <c r="E8" s="29">
        <v>0</v>
      </c>
      <c r="F8" s="29">
        <v>0</v>
      </c>
      <c r="G8" s="29">
        <f>E8*F8</f>
        <v>0</v>
      </c>
      <c r="H8" s="29">
        <v>0</v>
      </c>
      <c r="I8" s="29">
        <v>0</v>
      </c>
      <c r="J8" s="29">
        <v>0</v>
      </c>
      <c r="K8" s="29">
        <v>0</v>
      </c>
      <c r="L8" s="29">
        <v>0</v>
      </c>
      <c r="M8" s="29">
        <f>SUM(H8:L8)</f>
        <v>0</v>
      </c>
      <c r="N8" s="26" t="str">
        <f>IF(G8=M8,"Validado","Error")</f>
        <v>Validado</v>
      </c>
    </row>
    <row r="9" spans="1:17" x14ac:dyDescent="0.2">
      <c r="A9" s="29" t="s">
        <v>34</v>
      </c>
      <c r="B9" s="29" t="s">
        <v>34</v>
      </c>
      <c r="C9" s="29" t="s">
        <v>34</v>
      </c>
      <c r="D9" s="29">
        <v>0</v>
      </c>
      <c r="E9" s="29">
        <v>0</v>
      </c>
      <c r="F9" s="29">
        <v>0</v>
      </c>
      <c r="G9" s="29">
        <f t="shared" ref="G9:G11" si="0">E9*F9</f>
        <v>0</v>
      </c>
      <c r="H9" s="29">
        <v>0</v>
      </c>
      <c r="I9" s="29">
        <v>0</v>
      </c>
      <c r="J9" s="29">
        <v>0</v>
      </c>
      <c r="K9" s="29">
        <v>0</v>
      </c>
      <c r="L9" s="29">
        <v>0</v>
      </c>
      <c r="M9" s="29">
        <f t="shared" ref="M9:M11" si="1">SUM(H9:L9)</f>
        <v>0</v>
      </c>
      <c r="N9" s="26" t="str">
        <f t="shared" ref="N9:N10" si="2">IF(G9=M9,"Validado","Error")</f>
        <v>Validado</v>
      </c>
    </row>
    <row r="10" spans="1:17" x14ac:dyDescent="0.2">
      <c r="A10" s="29" t="s">
        <v>34</v>
      </c>
      <c r="B10" s="29" t="s">
        <v>34</v>
      </c>
      <c r="C10" s="29" t="s">
        <v>34</v>
      </c>
      <c r="D10" s="29">
        <v>0</v>
      </c>
      <c r="E10" s="29">
        <v>0</v>
      </c>
      <c r="F10" s="29">
        <v>0</v>
      </c>
      <c r="G10" s="29">
        <f t="shared" si="0"/>
        <v>0</v>
      </c>
      <c r="H10" s="29">
        <v>0</v>
      </c>
      <c r="I10" s="29">
        <v>0</v>
      </c>
      <c r="J10" s="29">
        <v>0</v>
      </c>
      <c r="K10" s="29">
        <v>0</v>
      </c>
      <c r="L10" s="29">
        <v>0</v>
      </c>
      <c r="M10" s="29">
        <f t="shared" si="1"/>
        <v>0</v>
      </c>
      <c r="N10" s="26" t="str">
        <f t="shared" si="2"/>
        <v>Validado</v>
      </c>
    </row>
    <row r="11" spans="1:17" x14ac:dyDescent="0.2">
      <c r="A11" s="29" t="s">
        <v>34</v>
      </c>
      <c r="B11" s="29" t="s">
        <v>34</v>
      </c>
      <c r="C11" s="29" t="s">
        <v>34</v>
      </c>
      <c r="D11" s="29">
        <v>0</v>
      </c>
      <c r="E11" s="29">
        <v>0</v>
      </c>
      <c r="F11" s="29">
        <v>0</v>
      </c>
      <c r="G11" s="29">
        <f t="shared" si="0"/>
        <v>0</v>
      </c>
      <c r="H11" s="29">
        <v>0</v>
      </c>
      <c r="I11" s="29">
        <v>0</v>
      </c>
      <c r="J11" s="29">
        <v>0</v>
      </c>
      <c r="K11" s="29">
        <v>0</v>
      </c>
      <c r="L11" s="29">
        <v>0</v>
      </c>
      <c r="M11" s="29">
        <f t="shared" si="1"/>
        <v>0</v>
      </c>
      <c r="N11" s="26" t="str">
        <f>IF(G11=M11,"Validado","Error")</f>
        <v>Validado</v>
      </c>
    </row>
    <row r="12" spans="1:17" x14ac:dyDescent="0.2">
      <c r="G12" s="29">
        <f>SUM(G8:G11)</f>
        <v>0</v>
      </c>
      <c r="H12" s="29">
        <f t="shared" ref="H12:L12" si="3">SUM(H8:H11)</f>
        <v>0</v>
      </c>
      <c r="I12" s="29">
        <f t="shared" si="3"/>
        <v>0</v>
      </c>
      <c r="J12" s="29">
        <f t="shared" si="3"/>
        <v>0</v>
      </c>
      <c r="K12" s="29">
        <f t="shared" si="3"/>
        <v>0</v>
      </c>
      <c r="L12" s="29">
        <f t="shared" si="3"/>
        <v>0</v>
      </c>
      <c r="M12" s="29">
        <f>SUM(M8:M11)</f>
        <v>0</v>
      </c>
      <c r="N12" s="26" t="str">
        <f>IF(G12=M12,"Validado","Error")</f>
        <v>Validado</v>
      </c>
    </row>
    <row r="13" spans="1:17" ht="13.5" thickBot="1" x14ac:dyDescent="0.25"/>
    <row r="14" spans="1:17" ht="13.5" thickBot="1" x14ac:dyDescent="0.25">
      <c r="A14" s="87" t="s">
        <v>35</v>
      </c>
      <c r="B14" s="88"/>
      <c r="C14" s="88"/>
      <c r="D14" s="88"/>
      <c r="E14" s="88"/>
      <c r="F14" s="89"/>
    </row>
    <row r="15" spans="1:17" x14ac:dyDescent="0.2">
      <c r="J15" s="84" t="s">
        <v>19</v>
      </c>
      <c r="K15" s="85"/>
      <c r="L15" s="85"/>
      <c r="M15" s="85"/>
      <c r="N15" s="86"/>
    </row>
    <row r="16" spans="1:17" s="28" customFormat="1" ht="63.75" x14ac:dyDescent="0.2">
      <c r="A16" s="27" t="s">
        <v>20</v>
      </c>
      <c r="B16" s="27" t="s">
        <v>21</v>
      </c>
      <c r="C16" s="27" t="s">
        <v>22</v>
      </c>
      <c r="D16" s="27" t="s">
        <v>36</v>
      </c>
      <c r="E16" s="27" t="s">
        <v>37</v>
      </c>
      <c r="F16" s="27" t="s">
        <v>38</v>
      </c>
      <c r="G16" s="27" t="s">
        <v>39</v>
      </c>
      <c r="H16" s="27" t="s">
        <v>25</v>
      </c>
      <c r="I16" s="51" t="s">
        <v>26</v>
      </c>
      <c r="J16" s="30" t="s">
        <v>27</v>
      </c>
      <c r="K16" s="30" t="s">
        <v>28</v>
      </c>
      <c r="L16" s="30" t="s">
        <v>29</v>
      </c>
      <c r="M16" s="30" t="s">
        <v>30</v>
      </c>
      <c r="N16" s="30" t="s">
        <v>31</v>
      </c>
      <c r="O16" s="27" t="s">
        <v>32</v>
      </c>
      <c r="P16" s="27" t="s">
        <v>33</v>
      </c>
      <c r="Q16" s="27" t="s">
        <v>40</v>
      </c>
    </row>
    <row r="17" spans="1:17" x14ac:dyDescent="0.2">
      <c r="A17" s="29" t="s">
        <v>34</v>
      </c>
      <c r="B17" s="29" t="s">
        <v>34</v>
      </c>
      <c r="C17" s="29" t="s">
        <v>34</v>
      </c>
      <c r="D17" s="29">
        <v>80</v>
      </c>
      <c r="E17" s="29">
        <v>0</v>
      </c>
      <c r="F17" s="29">
        <f t="shared" ref="F17:F20" si="4">D17*E17</f>
        <v>0</v>
      </c>
      <c r="G17" s="29">
        <v>0</v>
      </c>
      <c r="H17" s="29">
        <v>0</v>
      </c>
      <c r="I17" s="29">
        <f>(F17*H17)+(G17*H17)</f>
        <v>0</v>
      </c>
      <c r="J17" s="29">
        <f>F17*H17</f>
        <v>0</v>
      </c>
      <c r="K17" s="29">
        <v>0</v>
      </c>
      <c r="L17" s="29">
        <f>G17*H17</f>
        <v>0</v>
      </c>
      <c r="M17" s="29">
        <v>0</v>
      </c>
      <c r="N17" s="29">
        <v>0</v>
      </c>
      <c r="O17" s="29">
        <f>SUM(J17:N17)</f>
        <v>0</v>
      </c>
      <c r="P17" s="26" t="str">
        <f>IF(I17=O17,"Validado","Error")</f>
        <v>Validado</v>
      </c>
      <c r="Q17" s="26">
        <v>0</v>
      </c>
    </row>
    <row r="18" spans="1:17" x14ac:dyDescent="0.2">
      <c r="A18" s="29" t="s">
        <v>34</v>
      </c>
      <c r="B18" s="29" t="s">
        <v>34</v>
      </c>
      <c r="C18" s="29" t="s">
        <v>34</v>
      </c>
      <c r="D18" s="29">
        <v>80</v>
      </c>
      <c r="E18" s="29">
        <v>0</v>
      </c>
      <c r="F18" s="29">
        <f t="shared" si="4"/>
        <v>0</v>
      </c>
      <c r="G18" s="29">
        <v>0</v>
      </c>
      <c r="H18" s="29">
        <v>0</v>
      </c>
      <c r="I18" s="29">
        <f t="shared" ref="I18:I20" si="5">(F18*H18)+(G18*H18)</f>
        <v>0</v>
      </c>
      <c r="J18" s="29">
        <f t="shared" ref="J18:J20" si="6">F18*H18</f>
        <v>0</v>
      </c>
      <c r="K18" s="29">
        <v>0</v>
      </c>
      <c r="L18" s="29">
        <f t="shared" ref="L18:L20" si="7">G18*H18</f>
        <v>0</v>
      </c>
      <c r="M18" s="29">
        <v>0</v>
      </c>
      <c r="N18" s="29">
        <v>0</v>
      </c>
      <c r="O18" s="29">
        <f t="shared" ref="O18:O19" si="8">SUM(J18:N18)</f>
        <v>0</v>
      </c>
      <c r="P18" s="26" t="str">
        <f t="shared" ref="P18:P20" si="9">IF(I18=O18,"Validado","Error")</f>
        <v>Validado</v>
      </c>
      <c r="Q18" s="26">
        <v>0</v>
      </c>
    </row>
    <row r="19" spans="1:17" x14ac:dyDescent="0.2">
      <c r="A19" s="29" t="s">
        <v>34</v>
      </c>
      <c r="B19" s="29" t="s">
        <v>34</v>
      </c>
      <c r="C19" s="29" t="s">
        <v>34</v>
      </c>
      <c r="D19" s="29">
        <v>80</v>
      </c>
      <c r="E19" s="29">
        <v>0</v>
      </c>
      <c r="F19" s="29">
        <f t="shared" si="4"/>
        <v>0</v>
      </c>
      <c r="G19" s="29">
        <v>0</v>
      </c>
      <c r="H19" s="29">
        <v>0</v>
      </c>
      <c r="I19" s="29">
        <f t="shared" si="5"/>
        <v>0</v>
      </c>
      <c r="J19" s="29">
        <f t="shared" si="6"/>
        <v>0</v>
      </c>
      <c r="K19" s="29">
        <v>0</v>
      </c>
      <c r="L19" s="29">
        <f t="shared" si="7"/>
        <v>0</v>
      </c>
      <c r="M19" s="29">
        <v>0</v>
      </c>
      <c r="N19" s="29">
        <v>0</v>
      </c>
      <c r="O19" s="29">
        <f t="shared" si="8"/>
        <v>0</v>
      </c>
      <c r="P19" s="26" t="str">
        <f t="shared" si="9"/>
        <v>Validado</v>
      </c>
      <c r="Q19" s="26">
        <v>0</v>
      </c>
    </row>
    <row r="20" spans="1:17" x14ac:dyDescent="0.2">
      <c r="A20" s="29" t="s">
        <v>34</v>
      </c>
      <c r="B20" s="29" t="s">
        <v>34</v>
      </c>
      <c r="C20" s="29" t="s">
        <v>34</v>
      </c>
      <c r="D20" s="29">
        <v>80</v>
      </c>
      <c r="E20" s="29">
        <v>0</v>
      </c>
      <c r="F20" s="29">
        <f t="shared" si="4"/>
        <v>0</v>
      </c>
      <c r="G20" s="29">
        <v>0</v>
      </c>
      <c r="H20" s="29">
        <v>0</v>
      </c>
      <c r="I20" s="29">
        <f t="shared" si="5"/>
        <v>0</v>
      </c>
      <c r="J20" s="29">
        <f t="shared" si="6"/>
        <v>0</v>
      </c>
      <c r="K20" s="29">
        <v>0</v>
      </c>
      <c r="L20" s="29">
        <f t="shared" si="7"/>
        <v>0</v>
      </c>
      <c r="M20" s="29">
        <v>0</v>
      </c>
      <c r="N20" s="29">
        <v>0</v>
      </c>
      <c r="O20" s="29">
        <f>SUM(J20:N20)</f>
        <v>0</v>
      </c>
      <c r="P20" s="26" t="str">
        <f t="shared" si="9"/>
        <v>Validado</v>
      </c>
      <c r="Q20" s="26">
        <v>0</v>
      </c>
    </row>
    <row r="21" spans="1:17" x14ac:dyDescent="0.2">
      <c r="I21" s="29">
        <f>SUM(I17:I20)</f>
        <v>0</v>
      </c>
      <c r="J21" s="29">
        <f t="shared" ref="J21:O21" si="10">SUM(J17:J20)</f>
        <v>0</v>
      </c>
      <c r="K21" s="29">
        <f t="shared" si="10"/>
        <v>0</v>
      </c>
      <c r="L21" s="29">
        <f t="shared" si="10"/>
        <v>0</v>
      </c>
      <c r="M21" s="29">
        <f t="shared" si="10"/>
        <v>0</v>
      </c>
      <c r="N21" s="29">
        <f t="shared" si="10"/>
        <v>0</v>
      </c>
      <c r="O21" s="29">
        <f t="shared" si="10"/>
        <v>0</v>
      </c>
      <c r="P21" s="26" t="str">
        <f>IF(I21=O21,"Validado","Error")</f>
        <v>Validado</v>
      </c>
    </row>
    <row r="22" spans="1:17" ht="13.5" thickBot="1" x14ac:dyDescent="0.25"/>
    <row r="23" spans="1:17" ht="13.5" thickBot="1" x14ac:dyDescent="0.25">
      <c r="A23" s="87" t="s">
        <v>41</v>
      </c>
      <c r="B23" s="88"/>
      <c r="C23" s="88"/>
      <c r="D23" s="88"/>
      <c r="E23" s="88"/>
      <c r="F23" s="89"/>
    </row>
    <row r="24" spans="1:17" x14ac:dyDescent="0.2">
      <c r="I24" s="84" t="s">
        <v>19</v>
      </c>
      <c r="J24" s="85"/>
      <c r="K24" s="85"/>
      <c r="L24" s="85"/>
      <c r="M24" s="86"/>
    </row>
    <row r="25" spans="1:17" s="28" customFormat="1" ht="63.75" x14ac:dyDescent="0.2">
      <c r="A25" s="27" t="s">
        <v>20</v>
      </c>
      <c r="B25" s="27" t="s">
        <v>21</v>
      </c>
      <c r="C25" s="27" t="s">
        <v>22</v>
      </c>
      <c r="D25" s="27" t="s">
        <v>42</v>
      </c>
      <c r="E25" s="27" t="s">
        <v>38</v>
      </c>
      <c r="F25" s="27" t="s">
        <v>39</v>
      </c>
      <c r="G25" s="27" t="s">
        <v>25</v>
      </c>
      <c r="H25" s="51" t="s">
        <v>26</v>
      </c>
      <c r="I25" s="30" t="s">
        <v>27</v>
      </c>
      <c r="J25" s="30" t="s">
        <v>28</v>
      </c>
      <c r="K25" s="30" t="s">
        <v>29</v>
      </c>
      <c r="L25" s="30" t="s">
        <v>30</v>
      </c>
      <c r="M25" s="30" t="s">
        <v>31</v>
      </c>
      <c r="N25" s="27" t="s">
        <v>32</v>
      </c>
      <c r="O25" s="27" t="s">
        <v>33</v>
      </c>
    </row>
    <row r="26" spans="1:17" x14ac:dyDescent="0.2">
      <c r="A26" s="29" t="s">
        <v>34</v>
      </c>
      <c r="B26" s="29" t="s">
        <v>34</v>
      </c>
      <c r="C26" s="29" t="s">
        <v>34</v>
      </c>
      <c r="D26" s="29">
        <v>36</v>
      </c>
      <c r="E26" s="29">
        <v>0</v>
      </c>
      <c r="F26" s="29">
        <v>0</v>
      </c>
      <c r="G26" s="29">
        <v>0</v>
      </c>
      <c r="H26" s="29">
        <f>(E26+F26)*G26</f>
        <v>0</v>
      </c>
      <c r="I26" s="29">
        <f>E26*G26</f>
        <v>0</v>
      </c>
      <c r="J26" s="29">
        <v>0</v>
      </c>
      <c r="K26" s="29">
        <f>F26*G26</f>
        <v>0</v>
      </c>
      <c r="L26" s="29">
        <v>0</v>
      </c>
      <c r="M26" s="29">
        <v>0</v>
      </c>
      <c r="N26" s="29">
        <f>SUM(I26:M26)</f>
        <v>0</v>
      </c>
      <c r="O26" s="26" t="str">
        <f>IF(H26=N26,"Validado","Error")</f>
        <v>Validado</v>
      </c>
      <c r="Q26" s="28"/>
    </row>
    <row r="27" spans="1:17" x14ac:dyDescent="0.2">
      <c r="A27" s="29" t="s">
        <v>34</v>
      </c>
      <c r="B27" s="29" t="s">
        <v>34</v>
      </c>
      <c r="C27" s="29" t="s">
        <v>34</v>
      </c>
      <c r="D27" s="29">
        <v>36</v>
      </c>
      <c r="E27" s="29">
        <v>0</v>
      </c>
      <c r="F27" s="29">
        <v>0</v>
      </c>
      <c r="G27" s="29">
        <v>0</v>
      </c>
      <c r="H27" s="29">
        <f>(E27+F27)*G27</f>
        <v>0</v>
      </c>
      <c r="I27" s="29">
        <f t="shared" ref="I27:I29" si="11">E27*G27</f>
        <v>0</v>
      </c>
      <c r="J27" s="29">
        <v>0</v>
      </c>
      <c r="K27" s="29">
        <f t="shared" ref="K27:K29" si="12">F27*G27</f>
        <v>0</v>
      </c>
      <c r="L27" s="29">
        <v>0</v>
      </c>
      <c r="M27" s="29">
        <v>0</v>
      </c>
      <c r="N27" s="29">
        <f t="shared" ref="N27:N29" si="13">SUM(I27:M27)</f>
        <v>0</v>
      </c>
      <c r="O27" s="26" t="str">
        <f t="shared" ref="O27:O30" si="14">IF(H27=N27,"Validado","Error")</f>
        <v>Validado</v>
      </c>
      <c r="Q27" s="28"/>
    </row>
    <row r="28" spans="1:17" x14ac:dyDescent="0.2">
      <c r="A28" s="29" t="s">
        <v>34</v>
      </c>
      <c r="B28" s="29" t="s">
        <v>34</v>
      </c>
      <c r="C28" s="29" t="s">
        <v>34</v>
      </c>
      <c r="D28" s="29">
        <v>36</v>
      </c>
      <c r="E28" s="29">
        <v>0</v>
      </c>
      <c r="F28" s="29">
        <v>0</v>
      </c>
      <c r="G28" s="29">
        <v>0</v>
      </c>
      <c r="H28" s="29">
        <f>(E28+F28)*G28</f>
        <v>0</v>
      </c>
      <c r="I28" s="29">
        <f t="shared" si="11"/>
        <v>0</v>
      </c>
      <c r="J28" s="29">
        <v>0</v>
      </c>
      <c r="K28" s="29">
        <f t="shared" si="12"/>
        <v>0</v>
      </c>
      <c r="L28" s="29">
        <v>0</v>
      </c>
      <c r="M28" s="29">
        <v>0</v>
      </c>
      <c r="N28" s="29">
        <f t="shared" si="13"/>
        <v>0</v>
      </c>
      <c r="O28" s="26" t="str">
        <f t="shared" si="14"/>
        <v>Validado</v>
      </c>
      <c r="Q28" s="28"/>
    </row>
    <row r="29" spans="1:17" x14ac:dyDescent="0.2">
      <c r="A29" s="29" t="s">
        <v>34</v>
      </c>
      <c r="B29" s="29" t="s">
        <v>34</v>
      </c>
      <c r="C29" s="29" t="s">
        <v>34</v>
      </c>
      <c r="D29" s="29">
        <v>36</v>
      </c>
      <c r="E29" s="29">
        <v>0</v>
      </c>
      <c r="F29" s="29">
        <v>0</v>
      </c>
      <c r="G29" s="29">
        <v>0</v>
      </c>
      <c r="H29" s="29">
        <f>(E29+F29)*G29</f>
        <v>0</v>
      </c>
      <c r="I29" s="29">
        <f t="shared" si="11"/>
        <v>0</v>
      </c>
      <c r="J29" s="29">
        <v>0</v>
      </c>
      <c r="K29" s="29">
        <f t="shared" si="12"/>
        <v>0</v>
      </c>
      <c r="L29" s="29">
        <v>0</v>
      </c>
      <c r="M29" s="29">
        <v>0</v>
      </c>
      <c r="N29" s="29">
        <f t="shared" si="13"/>
        <v>0</v>
      </c>
      <c r="O29" s="26" t="str">
        <f t="shared" si="14"/>
        <v>Validado</v>
      </c>
      <c r="Q29" s="28"/>
    </row>
    <row r="30" spans="1:17" x14ac:dyDescent="0.2">
      <c r="H30" s="29">
        <f>SUM(H26:H29)</f>
        <v>0</v>
      </c>
      <c r="I30" s="29">
        <f>SUM(I26:I29)</f>
        <v>0</v>
      </c>
      <c r="J30" s="29">
        <f t="shared" ref="J30:N30" si="15">SUM(J26:J29)</f>
        <v>0</v>
      </c>
      <c r="K30" s="29">
        <f t="shared" si="15"/>
        <v>0</v>
      </c>
      <c r="L30" s="29">
        <f t="shared" si="15"/>
        <v>0</v>
      </c>
      <c r="M30" s="29">
        <f t="shared" si="15"/>
        <v>0</v>
      </c>
      <c r="N30" s="29">
        <f t="shared" si="15"/>
        <v>0</v>
      </c>
      <c r="O30" s="26" t="str">
        <f t="shared" si="14"/>
        <v>Validado</v>
      </c>
      <c r="Q30" s="28"/>
    </row>
    <row r="31" spans="1:17" ht="13.5" thickBot="1" x14ac:dyDescent="0.25">
      <c r="Q31" s="28"/>
    </row>
    <row r="32" spans="1:17" ht="13.5" thickBot="1" x14ac:dyDescent="0.25">
      <c r="A32" s="87" t="s">
        <v>43</v>
      </c>
      <c r="B32" s="88"/>
      <c r="C32" s="88"/>
      <c r="D32" s="88"/>
      <c r="E32" s="88"/>
      <c r="F32" s="89"/>
    </row>
    <row r="33" spans="1:17" x14ac:dyDescent="0.2">
      <c r="I33" s="84" t="s">
        <v>19</v>
      </c>
      <c r="J33" s="85"/>
      <c r="K33" s="85"/>
      <c r="L33" s="85"/>
      <c r="M33" s="86"/>
    </row>
    <row r="34" spans="1:17" s="28" customFormat="1" ht="51" x14ac:dyDescent="0.2">
      <c r="A34" s="27" t="s">
        <v>20</v>
      </c>
      <c r="B34" s="27" t="s">
        <v>21</v>
      </c>
      <c r="C34" s="27" t="s">
        <v>22</v>
      </c>
      <c r="D34" s="27" t="s">
        <v>23</v>
      </c>
      <c r="E34" s="27" t="s">
        <v>37</v>
      </c>
      <c r="F34" s="27" t="s">
        <v>24</v>
      </c>
      <c r="G34" s="27" t="s">
        <v>25</v>
      </c>
      <c r="H34" s="51" t="s">
        <v>26</v>
      </c>
      <c r="I34" s="30" t="s">
        <v>27</v>
      </c>
      <c r="J34" s="30" t="s">
        <v>28</v>
      </c>
      <c r="K34" s="30" t="s">
        <v>29</v>
      </c>
      <c r="L34" s="30" t="s">
        <v>30</v>
      </c>
      <c r="M34" s="30" t="s">
        <v>31</v>
      </c>
      <c r="N34" s="27" t="s">
        <v>32</v>
      </c>
      <c r="O34" s="27" t="s">
        <v>33</v>
      </c>
    </row>
    <row r="35" spans="1:17" x14ac:dyDescent="0.2">
      <c r="A35" s="29" t="s">
        <v>34</v>
      </c>
      <c r="B35" s="29" t="s">
        <v>34</v>
      </c>
      <c r="C35" s="29" t="s">
        <v>34</v>
      </c>
      <c r="D35" s="29"/>
      <c r="E35" s="29">
        <v>0</v>
      </c>
      <c r="F35" s="29">
        <v>0</v>
      </c>
      <c r="G35" s="29">
        <v>0</v>
      </c>
      <c r="H35" s="29">
        <f>F35*G35</f>
        <v>0</v>
      </c>
      <c r="I35" s="53" t="s">
        <v>44</v>
      </c>
      <c r="J35" s="57">
        <v>0</v>
      </c>
      <c r="K35" s="57">
        <v>0</v>
      </c>
      <c r="L35" s="29">
        <v>0</v>
      </c>
      <c r="M35" s="29">
        <v>0</v>
      </c>
      <c r="N35" s="29">
        <f>SUM(I35:M35)</f>
        <v>0</v>
      </c>
      <c r="O35" s="26" t="str">
        <f>IF(H35=N35,"Validado","Error")</f>
        <v>Validado</v>
      </c>
    </row>
    <row r="36" spans="1:17" x14ac:dyDescent="0.2">
      <c r="A36" s="29" t="s">
        <v>34</v>
      </c>
      <c r="B36" s="29" t="s">
        <v>34</v>
      </c>
      <c r="C36" s="29" t="s">
        <v>34</v>
      </c>
      <c r="D36" s="29"/>
      <c r="E36" s="29">
        <v>0</v>
      </c>
      <c r="F36" s="29">
        <v>0</v>
      </c>
      <c r="G36" s="29">
        <v>0</v>
      </c>
      <c r="H36" s="29">
        <f t="shared" ref="H36:H38" si="16">F36*G36</f>
        <v>0</v>
      </c>
      <c r="I36" s="53" t="s">
        <v>44</v>
      </c>
      <c r="J36" s="57">
        <v>0</v>
      </c>
      <c r="K36" s="57">
        <v>0</v>
      </c>
      <c r="L36" s="29">
        <v>0</v>
      </c>
      <c r="M36" s="29">
        <v>0</v>
      </c>
      <c r="N36" s="29">
        <f t="shared" ref="N36:N38" si="17">SUM(I36:M36)</f>
        <v>0</v>
      </c>
      <c r="O36" s="26" t="str">
        <f t="shared" ref="O36:O39" si="18">IF(H36=N36,"Validado","Error")</f>
        <v>Validado</v>
      </c>
    </row>
    <row r="37" spans="1:17" x14ac:dyDescent="0.2">
      <c r="A37" s="29" t="s">
        <v>34</v>
      </c>
      <c r="B37" s="29" t="s">
        <v>34</v>
      </c>
      <c r="C37" s="29" t="s">
        <v>34</v>
      </c>
      <c r="D37" s="29"/>
      <c r="E37" s="29">
        <v>0</v>
      </c>
      <c r="F37" s="29">
        <f t="shared" ref="F37:F38" si="19">D37*E37</f>
        <v>0</v>
      </c>
      <c r="G37" s="29">
        <v>0</v>
      </c>
      <c r="H37" s="29">
        <f t="shared" si="16"/>
        <v>0</v>
      </c>
      <c r="I37" s="53" t="s">
        <v>44</v>
      </c>
      <c r="J37" s="57">
        <v>0</v>
      </c>
      <c r="K37" s="57">
        <v>0</v>
      </c>
      <c r="L37" s="29">
        <v>0</v>
      </c>
      <c r="M37" s="29">
        <v>0</v>
      </c>
      <c r="N37" s="29">
        <f t="shared" si="17"/>
        <v>0</v>
      </c>
      <c r="O37" s="26" t="str">
        <f t="shared" si="18"/>
        <v>Validado</v>
      </c>
    </row>
    <row r="38" spans="1:17" x14ac:dyDescent="0.2">
      <c r="A38" s="29" t="s">
        <v>34</v>
      </c>
      <c r="B38" s="29" t="s">
        <v>34</v>
      </c>
      <c r="C38" s="29" t="s">
        <v>34</v>
      </c>
      <c r="D38" s="29"/>
      <c r="E38" s="29">
        <v>0</v>
      </c>
      <c r="F38" s="29">
        <f t="shared" si="19"/>
        <v>0</v>
      </c>
      <c r="G38" s="29">
        <v>0</v>
      </c>
      <c r="H38" s="29">
        <f t="shared" si="16"/>
        <v>0</v>
      </c>
      <c r="I38" s="53" t="s">
        <v>44</v>
      </c>
      <c r="J38" s="57">
        <v>0</v>
      </c>
      <c r="K38" s="57">
        <v>0</v>
      </c>
      <c r="L38" s="29">
        <v>0</v>
      </c>
      <c r="M38" s="29">
        <v>0</v>
      </c>
      <c r="N38" s="29">
        <f t="shared" si="17"/>
        <v>0</v>
      </c>
      <c r="O38" s="26" t="str">
        <f t="shared" si="18"/>
        <v>Validado</v>
      </c>
    </row>
    <row r="39" spans="1:17" x14ac:dyDescent="0.2">
      <c r="H39" s="29">
        <f>SUM(H35:H38)</f>
        <v>0</v>
      </c>
      <c r="I39" s="53">
        <v>0</v>
      </c>
      <c r="J39" s="57">
        <f>SUM(J35:J38)</f>
        <v>0</v>
      </c>
      <c r="K39" s="57">
        <f>SUM(K35:K38)</f>
        <v>0</v>
      </c>
      <c r="L39" s="29">
        <f t="shared" ref="L39:M39" si="20">SUM(L35:L38)</f>
        <v>0</v>
      </c>
      <c r="M39" s="29">
        <f t="shared" si="20"/>
        <v>0</v>
      </c>
      <c r="N39" s="29">
        <f>SUM(N35:N38)</f>
        <v>0</v>
      </c>
      <c r="O39" s="26" t="str">
        <f t="shared" si="18"/>
        <v>Validado</v>
      </c>
    </row>
    <row r="40" spans="1:17" ht="13.5" thickBot="1" x14ac:dyDescent="0.25">
      <c r="Q40" s="28"/>
    </row>
    <row r="41" spans="1:17" ht="13.5" thickBot="1" x14ac:dyDescent="0.25">
      <c r="A41" s="87" t="s">
        <v>45</v>
      </c>
      <c r="B41" s="88"/>
      <c r="C41" s="88"/>
      <c r="D41" s="88"/>
      <c r="E41" s="88"/>
      <c r="F41" s="89"/>
    </row>
    <row r="42" spans="1:17" x14ac:dyDescent="0.2">
      <c r="I42" s="84" t="s">
        <v>19</v>
      </c>
      <c r="J42" s="85"/>
      <c r="K42" s="85"/>
      <c r="L42" s="85"/>
      <c r="M42" s="86"/>
    </row>
    <row r="43" spans="1:17" s="28" customFormat="1" ht="38.25" x14ac:dyDescent="0.2">
      <c r="A43" s="27" t="s">
        <v>20</v>
      </c>
      <c r="B43" s="27" t="s">
        <v>46</v>
      </c>
      <c r="C43" s="27" t="s">
        <v>47</v>
      </c>
      <c r="D43" s="27" t="s">
        <v>48</v>
      </c>
      <c r="E43" s="27" t="s">
        <v>49</v>
      </c>
      <c r="F43" s="27" t="s">
        <v>50</v>
      </c>
      <c r="G43" s="27" t="s">
        <v>51</v>
      </c>
      <c r="H43" s="51" t="s">
        <v>26</v>
      </c>
      <c r="I43" s="30" t="s">
        <v>27</v>
      </c>
      <c r="J43" s="30" t="s">
        <v>28</v>
      </c>
      <c r="K43" s="30" t="s">
        <v>29</v>
      </c>
      <c r="L43" s="30" t="s">
        <v>30</v>
      </c>
      <c r="M43" s="30" t="s">
        <v>31</v>
      </c>
      <c r="N43" s="27" t="s">
        <v>32</v>
      </c>
      <c r="O43" s="27" t="s">
        <v>33</v>
      </c>
    </row>
    <row r="44" spans="1:17" x14ac:dyDescent="0.2">
      <c r="A44" s="29" t="s">
        <v>34</v>
      </c>
      <c r="B44" s="29" t="s">
        <v>34</v>
      </c>
      <c r="C44" s="29" t="s">
        <v>34</v>
      </c>
      <c r="D44" s="29" t="s">
        <v>34</v>
      </c>
      <c r="E44" s="29">
        <v>0</v>
      </c>
      <c r="F44" s="29">
        <v>0</v>
      </c>
      <c r="G44" s="29">
        <v>0</v>
      </c>
      <c r="H44" s="29">
        <f>E44*(F44+G44)</f>
        <v>0</v>
      </c>
      <c r="I44" s="29">
        <v>0</v>
      </c>
      <c r="J44" s="29">
        <v>0</v>
      </c>
      <c r="K44" s="29">
        <v>0</v>
      </c>
      <c r="L44" s="29">
        <v>0</v>
      </c>
      <c r="M44" s="29">
        <v>0</v>
      </c>
      <c r="N44" s="29">
        <f>SUM(I44:M44)</f>
        <v>0</v>
      </c>
      <c r="O44" s="26" t="str">
        <f>IF(H44=N44,"Validado","Error")</f>
        <v>Validado</v>
      </c>
    </row>
    <row r="45" spans="1:17" x14ac:dyDescent="0.2">
      <c r="A45" s="29" t="s">
        <v>34</v>
      </c>
      <c r="B45" s="29" t="s">
        <v>34</v>
      </c>
      <c r="C45" s="29" t="s">
        <v>34</v>
      </c>
      <c r="D45" s="29" t="s">
        <v>34</v>
      </c>
      <c r="E45" s="29">
        <v>0</v>
      </c>
      <c r="F45" s="29">
        <v>0</v>
      </c>
      <c r="G45" s="29">
        <v>0</v>
      </c>
      <c r="H45" s="29">
        <f t="shared" ref="H45:H47" si="21">E45*(F45+G45)</f>
        <v>0</v>
      </c>
      <c r="I45" s="29">
        <v>0</v>
      </c>
      <c r="J45" s="29">
        <v>0</v>
      </c>
      <c r="K45" s="29">
        <v>0</v>
      </c>
      <c r="L45" s="29">
        <v>0</v>
      </c>
      <c r="M45" s="29">
        <v>0</v>
      </c>
      <c r="N45" s="29">
        <f t="shared" ref="N45:N47" si="22">SUM(I45:M45)</f>
        <v>0</v>
      </c>
      <c r="O45" s="26" t="str">
        <f t="shared" ref="O45:O48" si="23">IF(H45=N45,"Validado","Error")</f>
        <v>Validado</v>
      </c>
    </row>
    <row r="46" spans="1:17" x14ac:dyDescent="0.2">
      <c r="A46" s="29" t="s">
        <v>34</v>
      </c>
      <c r="B46" s="29" t="s">
        <v>34</v>
      </c>
      <c r="C46" s="29" t="s">
        <v>34</v>
      </c>
      <c r="D46" s="29" t="s">
        <v>34</v>
      </c>
      <c r="E46" s="29">
        <v>0</v>
      </c>
      <c r="F46" s="29">
        <v>0</v>
      </c>
      <c r="G46" s="29">
        <v>0</v>
      </c>
      <c r="H46" s="29">
        <f t="shared" si="21"/>
        <v>0</v>
      </c>
      <c r="I46" s="29">
        <v>0</v>
      </c>
      <c r="J46" s="29">
        <v>0</v>
      </c>
      <c r="K46" s="29">
        <v>0</v>
      </c>
      <c r="L46" s="29">
        <v>0</v>
      </c>
      <c r="M46" s="29">
        <v>0</v>
      </c>
      <c r="N46" s="29">
        <f t="shared" si="22"/>
        <v>0</v>
      </c>
      <c r="O46" s="26" t="str">
        <f t="shared" si="23"/>
        <v>Validado</v>
      </c>
    </row>
    <row r="47" spans="1:17" x14ac:dyDescent="0.2">
      <c r="A47" s="29" t="s">
        <v>34</v>
      </c>
      <c r="B47" s="29" t="s">
        <v>34</v>
      </c>
      <c r="C47" s="29" t="s">
        <v>34</v>
      </c>
      <c r="D47" s="29" t="s">
        <v>34</v>
      </c>
      <c r="E47" s="29">
        <v>0</v>
      </c>
      <c r="F47" s="29">
        <v>0</v>
      </c>
      <c r="G47" s="29">
        <v>0</v>
      </c>
      <c r="H47" s="29">
        <f t="shared" si="21"/>
        <v>0</v>
      </c>
      <c r="I47" s="29">
        <v>0</v>
      </c>
      <c r="J47" s="29">
        <v>0</v>
      </c>
      <c r="K47" s="29">
        <v>0</v>
      </c>
      <c r="L47" s="29">
        <v>0</v>
      </c>
      <c r="M47" s="29">
        <v>0</v>
      </c>
      <c r="N47" s="29">
        <f t="shared" si="22"/>
        <v>0</v>
      </c>
      <c r="O47" s="26" t="str">
        <f t="shared" si="23"/>
        <v>Validado</v>
      </c>
    </row>
    <row r="48" spans="1:17" x14ac:dyDescent="0.2">
      <c r="H48" s="29">
        <f>SUM(H44:H47)</f>
        <v>0</v>
      </c>
      <c r="I48" s="29">
        <f t="shared" ref="I48:N48" si="24">SUM(I44:I47)</f>
        <v>0</v>
      </c>
      <c r="J48" s="29">
        <f t="shared" si="24"/>
        <v>0</v>
      </c>
      <c r="K48" s="29">
        <f t="shared" si="24"/>
        <v>0</v>
      </c>
      <c r="L48" s="29">
        <f t="shared" si="24"/>
        <v>0</v>
      </c>
      <c r="M48" s="29">
        <f t="shared" si="24"/>
        <v>0</v>
      </c>
      <c r="N48" s="29">
        <f t="shared" si="24"/>
        <v>0</v>
      </c>
      <c r="O48" s="26" t="str">
        <f t="shared" si="23"/>
        <v>Validado</v>
      </c>
    </row>
    <row r="49" spans="1:15" ht="13.5" thickBot="1" x14ac:dyDescent="0.25"/>
    <row r="50" spans="1:15" ht="13.5" thickBot="1" x14ac:dyDescent="0.25">
      <c r="A50" s="87" t="s">
        <v>52</v>
      </c>
      <c r="B50" s="88"/>
      <c r="C50" s="88"/>
      <c r="D50" s="88"/>
      <c r="E50" s="88"/>
      <c r="F50" s="89"/>
    </row>
    <row r="51" spans="1:15" x14ac:dyDescent="0.2">
      <c r="I51" s="84" t="s">
        <v>19</v>
      </c>
      <c r="J51" s="85"/>
      <c r="K51" s="85"/>
      <c r="L51" s="85"/>
      <c r="M51" s="86"/>
    </row>
    <row r="52" spans="1:15" ht="38.25" x14ac:dyDescent="0.2">
      <c r="A52" s="27" t="s">
        <v>20</v>
      </c>
      <c r="B52" s="27" t="s">
        <v>46</v>
      </c>
      <c r="C52" s="27" t="s">
        <v>47</v>
      </c>
      <c r="D52" s="27" t="s">
        <v>48</v>
      </c>
      <c r="E52" s="27" t="s">
        <v>49</v>
      </c>
      <c r="F52" s="27" t="s">
        <v>53</v>
      </c>
      <c r="G52" s="27" t="s">
        <v>54</v>
      </c>
      <c r="H52" s="51" t="s">
        <v>26</v>
      </c>
      <c r="I52" s="30" t="s">
        <v>55</v>
      </c>
      <c r="J52" s="30" t="s">
        <v>28</v>
      </c>
      <c r="K52" s="30" t="s">
        <v>29</v>
      </c>
      <c r="L52" s="30" t="s">
        <v>30</v>
      </c>
      <c r="M52" s="30" t="s">
        <v>31</v>
      </c>
      <c r="N52" s="27" t="s">
        <v>32</v>
      </c>
      <c r="O52" s="27" t="s">
        <v>33</v>
      </c>
    </row>
    <row r="53" spans="1:15" x14ac:dyDescent="0.2">
      <c r="A53" s="29" t="s">
        <v>34</v>
      </c>
      <c r="B53" s="29" t="s">
        <v>34</v>
      </c>
      <c r="C53" s="29" t="s">
        <v>34</v>
      </c>
      <c r="D53" s="29" t="s">
        <v>34</v>
      </c>
      <c r="E53" s="29">
        <v>0</v>
      </c>
      <c r="F53" s="29">
        <v>0</v>
      </c>
      <c r="G53" s="29">
        <v>0</v>
      </c>
      <c r="H53" s="29">
        <f>E53*(F53+G53)</f>
        <v>0</v>
      </c>
      <c r="I53" s="29">
        <v>0</v>
      </c>
      <c r="J53" s="29">
        <v>0</v>
      </c>
      <c r="K53" s="29">
        <v>0</v>
      </c>
      <c r="L53" s="29">
        <v>0</v>
      </c>
      <c r="M53" s="29">
        <v>0</v>
      </c>
      <c r="N53" s="29">
        <f>SUM(I53:M53)</f>
        <v>0</v>
      </c>
      <c r="O53" s="26" t="str">
        <f>IF(H53=N53,"Validado","Error")</f>
        <v>Validado</v>
      </c>
    </row>
    <row r="54" spans="1:15" x14ac:dyDescent="0.2">
      <c r="A54" s="29" t="s">
        <v>34</v>
      </c>
      <c r="B54" s="29" t="s">
        <v>34</v>
      </c>
      <c r="C54" s="29" t="s">
        <v>34</v>
      </c>
      <c r="D54" s="29" t="s">
        <v>34</v>
      </c>
      <c r="E54" s="29">
        <v>0</v>
      </c>
      <c r="F54" s="29">
        <v>0</v>
      </c>
      <c r="G54" s="29">
        <v>0</v>
      </c>
      <c r="H54" s="29">
        <f t="shared" ref="H54:H56" si="25">E54*(F54+G54)</f>
        <v>0</v>
      </c>
      <c r="I54" s="29">
        <v>0</v>
      </c>
      <c r="J54" s="29">
        <v>0</v>
      </c>
      <c r="K54" s="29">
        <v>0</v>
      </c>
      <c r="L54" s="29">
        <v>0</v>
      </c>
      <c r="M54" s="29">
        <v>0</v>
      </c>
      <c r="N54" s="29">
        <f t="shared" ref="N54:N56" si="26">SUM(I54:M54)</f>
        <v>0</v>
      </c>
      <c r="O54" s="26" t="str">
        <f t="shared" ref="O54:O57" si="27">IF(H54=N54,"Validado","Error")</f>
        <v>Validado</v>
      </c>
    </row>
    <row r="55" spans="1:15" x14ac:dyDescent="0.2">
      <c r="A55" s="29" t="s">
        <v>34</v>
      </c>
      <c r="B55" s="29" t="s">
        <v>34</v>
      </c>
      <c r="C55" s="29" t="s">
        <v>34</v>
      </c>
      <c r="D55" s="29" t="s">
        <v>34</v>
      </c>
      <c r="E55" s="29">
        <v>0</v>
      </c>
      <c r="F55" s="29">
        <v>0</v>
      </c>
      <c r="G55" s="29">
        <v>0</v>
      </c>
      <c r="H55" s="29">
        <f t="shared" si="25"/>
        <v>0</v>
      </c>
      <c r="I55" s="29">
        <v>0</v>
      </c>
      <c r="J55" s="29">
        <v>0</v>
      </c>
      <c r="K55" s="29">
        <v>0</v>
      </c>
      <c r="L55" s="29">
        <v>0</v>
      </c>
      <c r="M55" s="29">
        <v>0</v>
      </c>
      <c r="N55" s="29">
        <f t="shared" si="26"/>
        <v>0</v>
      </c>
      <c r="O55" s="26" t="str">
        <f t="shared" si="27"/>
        <v>Validado</v>
      </c>
    </row>
    <row r="56" spans="1:15" x14ac:dyDescent="0.2">
      <c r="A56" s="29" t="s">
        <v>34</v>
      </c>
      <c r="B56" s="29" t="s">
        <v>34</v>
      </c>
      <c r="C56" s="29" t="s">
        <v>34</v>
      </c>
      <c r="D56" s="29" t="s">
        <v>34</v>
      </c>
      <c r="E56" s="29">
        <v>0</v>
      </c>
      <c r="F56" s="29">
        <v>0</v>
      </c>
      <c r="G56" s="29">
        <v>0</v>
      </c>
      <c r="H56" s="29">
        <f t="shared" si="25"/>
        <v>0</v>
      </c>
      <c r="I56" s="29">
        <v>0</v>
      </c>
      <c r="J56" s="29">
        <v>0</v>
      </c>
      <c r="K56" s="29">
        <v>0</v>
      </c>
      <c r="L56" s="29">
        <v>0</v>
      </c>
      <c r="M56" s="29">
        <v>0</v>
      </c>
      <c r="N56" s="29">
        <f t="shared" si="26"/>
        <v>0</v>
      </c>
      <c r="O56" s="26" t="str">
        <f t="shared" si="27"/>
        <v>Validado</v>
      </c>
    </row>
    <row r="57" spans="1:15" x14ac:dyDescent="0.2">
      <c r="H57" s="29">
        <f>SUM(H53:H56)</f>
        <v>0</v>
      </c>
      <c r="I57" s="29">
        <f t="shared" ref="I57:N57" si="28">SUM(I53:I56)</f>
        <v>0</v>
      </c>
      <c r="J57" s="29">
        <f t="shared" si="28"/>
        <v>0</v>
      </c>
      <c r="K57" s="29">
        <f t="shared" si="28"/>
        <v>0</v>
      </c>
      <c r="L57" s="29">
        <f t="shared" si="28"/>
        <v>0</v>
      </c>
      <c r="M57" s="29">
        <f t="shared" si="28"/>
        <v>0</v>
      </c>
      <c r="N57" s="29">
        <f t="shared" si="28"/>
        <v>0</v>
      </c>
      <c r="O57" s="26" t="str">
        <f t="shared" si="27"/>
        <v>Validado</v>
      </c>
    </row>
    <row r="58" spans="1:15" ht="13.5" thickBot="1" x14ac:dyDescent="0.25">
      <c r="I58" s="61" t="str">
        <f>H90</f>
        <v>Validado</v>
      </c>
    </row>
    <row r="59" spans="1:15" ht="13.5" thickBot="1" x14ac:dyDescent="0.25">
      <c r="A59" s="87" t="s">
        <v>56</v>
      </c>
      <c r="B59" s="88"/>
      <c r="C59" s="88"/>
      <c r="D59" s="88"/>
      <c r="E59" s="88"/>
      <c r="F59" s="89"/>
    </row>
    <row r="60" spans="1:15" x14ac:dyDescent="0.2">
      <c r="H60" s="84" t="s">
        <v>19</v>
      </c>
      <c r="I60" s="85"/>
      <c r="J60" s="85"/>
      <c r="K60" s="85"/>
      <c r="L60" s="86"/>
    </row>
    <row r="61" spans="1:15" ht="38.25" x14ac:dyDescent="0.2">
      <c r="A61" s="27" t="s">
        <v>20</v>
      </c>
      <c r="B61" s="27" t="s">
        <v>46</v>
      </c>
      <c r="C61" s="27" t="s">
        <v>47</v>
      </c>
      <c r="D61" s="27" t="s">
        <v>48</v>
      </c>
      <c r="E61" s="27" t="s">
        <v>49</v>
      </c>
      <c r="F61" s="27" t="s">
        <v>57</v>
      </c>
      <c r="G61" s="51" t="s">
        <v>26</v>
      </c>
      <c r="H61" s="30" t="s">
        <v>27</v>
      </c>
      <c r="I61" s="30" t="s">
        <v>28</v>
      </c>
      <c r="J61" s="30" t="s">
        <v>29</v>
      </c>
      <c r="K61" s="30" t="s">
        <v>30</v>
      </c>
      <c r="L61" s="30" t="s">
        <v>31</v>
      </c>
      <c r="M61" s="27" t="s">
        <v>32</v>
      </c>
      <c r="N61" s="27" t="s">
        <v>33</v>
      </c>
    </row>
    <row r="62" spans="1:15" x14ac:dyDescent="0.2">
      <c r="A62" s="59" t="s">
        <v>58</v>
      </c>
      <c r="B62" s="29"/>
      <c r="C62" s="29" t="s">
        <v>34</v>
      </c>
      <c r="D62" s="29" t="s">
        <v>34</v>
      </c>
      <c r="E62" s="29">
        <v>0</v>
      </c>
      <c r="F62" s="29">
        <v>0</v>
      </c>
      <c r="G62" s="29">
        <f>E62*F62</f>
        <v>0</v>
      </c>
      <c r="H62" s="29">
        <v>0</v>
      </c>
      <c r="I62" s="29">
        <v>0</v>
      </c>
      <c r="J62" s="29">
        <v>0</v>
      </c>
      <c r="K62" s="29">
        <v>0</v>
      </c>
      <c r="L62" s="29">
        <v>0</v>
      </c>
      <c r="M62" s="29">
        <f>SUM(H62:L62)</f>
        <v>0</v>
      </c>
      <c r="N62" s="26" t="str">
        <f>IF(G62=M62,"Validado","Error")</f>
        <v>Validado</v>
      </c>
    </row>
    <row r="63" spans="1:15" x14ac:dyDescent="0.2">
      <c r="A63" s="29" t="s">
        <v>102</v>
      </c>
      <c r="B63" s="29" t="s">
        <v>103</v>
      </c>
      <c r="C63" s="29" t="s">
        <v>102</v>
      </c>
      <c r="D63" s="29" t="s">
        <v>34</v>
      </c>
      <c r="E63" s="29">
        <v>2</v>
      </c>
      <c r="F63" s="29">
        <v>1500000</v>
      </c>
      <c r="G63" s="29">
        <f t="shared" ref="G63:G64" si="29">E63*F63</f>
        <v>3000000</v>
      </c>
      <c r="H63" s="29">
        <f>G63</f>
        <v>3000000</v>
      </c>
      <c r="I63" s="29">
        <v>0</v>
      </c>
      <c r="J63" s="29">
        <v>0</v>
      </c>
      <c r="K63" s="29">
        <v>0</v>
      </c>
      <c r="L63" s="29">
        <v>0</v>
      </c>
      <c r="M63" s="29">
        <f t="shared" ref="M63:M64" si="30">SUM(H63:L63)</f>
        <v>3000000</v>
      </c>
      <c r="N63" s="26" t="str">
        <f t="shared" ref="N63:N64" si="31">IF(G63=M63,"Validado","Error")</f>
        <v>Validado</v>
      </c>
    </row>
    <row r="64" spans="1:15" x14ac:dyDescent="0.2">
      <c r="A64" s="29" t="s">
        <v>104</v>
      </c>
      <c r="B64" s="29" t="s">
        <v>103</v>
      </c>
      <c r="C64" s="29" t="s">
        <v>105</v>
      </c>
      <c r="D64" s="29" t="s">
        <v>34</v>
      </c>
      <c r="E64" s="29">
        <v>2</v>
      </c>
      <c r="F64" s="29">
        <v>450000</v>
      </c>
      <c r="G64" s="29">
        <f t="shared" si="29"/>
        <v>900000</v>
      </c>
      <c r="H64" s="29">
        <f>G64</f>
        <v>900000</v>
      </c>
      <c r="I64" s="29">
        <v>0</v>
      </c>
      <c r="J64" s="29">
        <v>0</v>
      </c>
      <c r="K64" s="29">
        <v>0</v>
      </c>
      <c r="L64" s="29">
        <v>0</v>
      </c>
      <c r="M64" s="29">
        <f t="shared" si="30"/>
        <v>900000</v>
      </c>
      <c r="N64" s="26" t="str">
        <f t="shared" si="31"/>
        <v>Validado</v>
      </c>
    </row>
    <row r="65" spans="1:14" x14ac:dyDescent="0.2">
      <c r="A65" s="29" t="s">
        <v>59</v>
      </c>
      <c r="B65" s="29" t="s">
        <v>34</v>
      </c>
      <c r="C65" s="59" t="s">
        <v>60</v>
      </c>
      <c r="D65" s="29" t="s">
        <v>34</v>
      </c>
      <c r="E65" s="29">
        <v>0</v>
      </c>
      <c r="F65" s="29">
        <v>0</v>
      </c>
      <c r="G65" s="29">
        <f t="shared" ref="G65" si="32">E65*F65</f>
        <v>0</v>
      </c>
      <c r="H65" s="29">
        <v>0</v>
      </c>
      <c r="I65" s="29">
        <v>0</v>
      </c>
      <c r="J65" s="29">
        <v>0</v>
      </c>
      <c r="K65" s="29">
        <v>0</v>
      </c>
      <c r="L65" s="29">
        <v>0</v>
      </c>
      <c r="M65" s="29">
        <f t="shared" ref="M65" si="33">SUM(H65:L65)</f>
        <v>0</v>
      </c>
      <c r="N65" s="26" t="str">
        <f t="shared" ref="N65" si="34">IF(G65=M65,"Validado","Error")</f>
        <v>Validado</v>
      </c>
    </row>
    <row r="66" spans="1:14" x14ac:dyDescent="0.2">
      <c r="A66" s="29" t="s">
        <v>61</v>
      </c>
      <c r="B66" s="29" t="s">
        <v>34</v>
      </c>
      <c r="C66" s="59" t="s">
        <v>60</v>
      </c>
      <c r="D66" s="29" t="s">
        <v>34</v>
      </c>
      <c r="E66" s="29">
        <v>0</v>
      </c>
      <c r="F66" s="29">
        <v>0</v>
      </c>
      <c r="G66" s="29">
        <f t="shared" ref="G66:G70" si="35">E66*F66</f>
        <v>0</v>
      </c>
      <c r="H66" s="29">
        <v>0</v>
      </c>
      <c r="I66" s="29">
        <v>0</v>
      </c>
      <c r="J66" s="29">
        <v>0</v>
      </c>
      <c r="K66" s="29">
        <v>0</v>
      </c>
      <c r="L66" s="29">
        <v>0</v>
      </c>
      <c r="M66" s="29">
        <f t="shared" ref="M66:M70" si="36">SUM(H66:L66)</f>
        <v>0</v>
      </c>
      <c r="N66" s="26" t="str">
        <f t="shared" ref="N66:N70" si="37">IF(G66=M66,"Validado","Error")</f>
        <v>Validado</v>
      </c>
    </row>
    <row r="67" spans="1:14" x14ac:dyDescent="0.2">
      <c r="A67" s="29" t="s">
        <v>62</v>
      </c>
      <c r="B67" s="29" t="s">
        <v>34</v>
      </c>
      <c r="C67" s="59" t="s">
        <v>63</v>
      </c>
      <c r="D67" s="29" t="s">
        <v>34</v>
      </c>
      <c r="E67" s="29">
        <v>0</v>
      </c>
      <c r="F67" s="29">
        <v>0</v>
      </c>
      <c r="G67" s="29">
        <f t="shared" si="35"/>
        <v>0</v>
      </c>
      <c r="H67" s="29">
        <v>0</v>
      </c>
      <c r="I67" s="29">
        <v>0</v>
      </c>
      <c r="J67" s="29">
        <v>0</v>
      </c>
      <c r="K67" s="29">
        <v>0</v>
      </c>
      <c r="L67" s="29">
        <v>0</v>
      </c>
      <c r="M67" s="29">
        <f t="shared" si="36"/>
        <v>0</v>
      </c>
      <c r="N67" s="26" t="str">
        <f t="shared" si="37"/>
        <v>Validado</v>
      </c>
    </row>
    <row r="68" spans="1:14" x14ac:dyDescent="0.2">
      <c r="A68" s="29" t="s">
        <v>62</v>
      </c>
      <c r="B68" s="29" t="s">
        <v>34</v>
      </c>
      <c r="C68" s="59" t="s">
        <v>63</v>
      </c>
      <c r="D68" s="29" t="s">
        <v>34</v>
      </c>
      <c r="E68" s="29">
        <v>0</v>
      </c>
      <c r="F68" s="29">
        <v>0</v>
      </c>
      <c r="G68" s="29">
        <f t="shared" ref="G68" si="38">E68*F68</f>
        <v>0</v>
      </c>
      <c r="H68" s="29">
        <v>0</v>
      </c>
      <c r="I68" s="29">
        <v>0</v>
      </c>
      <c r="J68" s="29">
        <v>0</v>
      </c>
      <c r="K68" s="29">
        <v>0</v>
      </c>
      <c r="L68" s="29">
        <v>0</v>
      </c>
      <c r="M68" s="29">
        <f t="shared" ref="M68" si="39">SUM(H68:L68)</f>
        <v>0</v>
      </c>
      <c r="N68" s="26" t="str">
        <f t="shared" ref="N68" si="40">IF(G68=M68,"Validado","Error")</f>
        <v>Validado</v>
      </c>
    </row>
    <row r="69" spans="1:14" x14ac:dyDescent="0.2">
      <c r="A69" s="29" t="s">
        <v>64</v>
      </c>
      <c r="B69" s="29" t="s">
        <v>34</v>
      </c>
      <c r="C69" s="59" t="s">
        <v>63</v>
      </c>
      <c r="D69" s="29" t="s">
        <v>34</v>
      </c>
      <c r="E69" s="29">
        <v>0</v>
      </c>
      <c r="F69" s="29">
        <v>0</v>
      </c>
      <c r="G69" s="29">
        <f t="shared" ref="G69" si="41">E69*F69</f>
        <v>0</v>
      </c>
      <c r="H69" s="29">
        <v>0</v>
      </c>
      <c r="I69" s="29">
        <v>0</v>
      </c>
      <c r="J69" s="29">
        <v>0</v>
      </c>
      <c r="K69" s="29">
        <v>0</v>
      </c>
      <c r="L69" s="29">
        <v>0</v>
      </c>
      <c r="M69" s="29">
        <f t="shared" ref="M69" si="42">SUM(H69:L69)</f>
        <v>0</v>
      </c>
      <c r="N69" s="26" t="str">
        <f t="shared" ref="N69" si="43">IF(G69=M69,"Validado","Error")</f>
        <v>Validado</v>
      </c>
    </row>
    <row r="70" spans="1:14" x14ac:dyDescent="0.2">
      <c r="A70" s="29" t="s">
        <v>65</v>
      </c>
      <c r="B70" s="29" t="s">
        <v>34</v>
      </c>
      <c r="C70" s="59" t="s">
        <v>63</v>
      </c>
      <c r="D70" s="29" t="s">
        <v>34</v>
      </c>
      <c r="E70" s="29">
        <v>0</v>
      </c>
      <c r="F70" s="29">
        <v>0</v>
      </c>
      <c r="G70" s="29">
        <f t="shared" si="35"/>
        <v>0</v>
      </c>
      <c r="H70" s="29">
        <v>0</v>
      </c>
      <c r="I70" s="29">
        <v>0</v>
      </c>
      <c r="J70" s="29">
        <v>0</v>
      </c>
      <c r="K70" s="29">
        <v>0</v>
      </c>
      <c r="L70" s="29">
        <v>0</v>
      </c>
      <c r="M70" s="29">
        <f t="shared" si="36"/>
        <v>0</v>
      </c>
      <c r="N70" s="26" t="str">
        <f t="shared" si="37"/>
        <v>Validado</v>
      </c>
    </row>
    <row r="71" spans="1:14" x14ac:dyDescent="0.2">
      <c r="A71" s="29" t="s">
        <v>66</v>
      </c>
      <c r="B71" s="29" t="s">
        <v>103</v>
      </c>
      <c r="C71" s="29" t="s">
        <v>107</v>
      </c>
      <c r="D71" s="29" t="s">
        <v>34</v>
      </c>
      <c r="E71" s="29">
        <v>24</v>
      </c>
      <c r="F71" s="29">
        <v>350000</v>
      </c>
      <c r="G71" s="29">
        <f t="shared" ref="G71" si="44">E71*F71</f>
        <v>8400000</v>
      </c>
      <c r="H71" s="29">
        <f>G71</f>
        <v>8400000</v>
      </c>
      <c r="I71" s="29">
        <v>0</v>
      </c>
      <c r="J71" s="29">
        <v>0</v>
      </c>
      <c r="K71" s="29">
        <v>0</v>
      </c>
      <c r="L71" s="29">
        <v>0</v>
      </c>
      <c r="M71" s="29">
        <f t="shared" ref="M71" si="45">SUM(H71:L71)</f>
        <v>8400000</v>
      </c>
      <c r="N71" s="26" t="str">
        <f t="shared" ref="N71:N72" si="46">IF(G71=M71,"Validado","Error")</f>
        <v>Validado</v>
      </c>
    </row>
    <row r="72" spans="1:14" x14ac:dyDescent="0.2">
      <c r="G72" s="29">
        <f t="shared" ref="G72:M72" si="47">SUM(G62:G71)</f>
        <v>12300000</v>
      </c>
      <c r="H72" s="29">
        <f t="shared" si="47"/>
        <v>12300000</v>
      </c>
      <c r="I72" s="29">
        <f t="shared" si="47"/>
        <v>0</v>
      </c>
      <c r="J72" s="29">
        <f t="shared" si="47"/>
        <v>0</v>
      </c>
      <c r="K72" s="29">
        <f t="shared" si="47"/>
        <v>0</v>
      </c>
      <c r="L72" s="29">
        <f t="shared" si="47"/>
        <v>0</v>
      </c>
      <c r="M72" s="29">
        <f t="shared" si="47"/>
        <v>12300000</v>
      </c>
      <c r="N72" s="26" t="str">
        <f t="shared" si="46"/>
        <v>Validado</v>
      </c>
    </row>
    <row r="73" spans="1:14" ht="13.5" thickBot="1" x14ac:dyDescent="0.25"/>
    <row r="74" spans="1:14" ht="13.5" thickBot="1" x14ac:dyDescent="0.25">
      <c r="A74" s="87" t="s">
        <v>67</v>
      </c>
      <c r="B74" s="88"/>
      <c r="C74" s="88"/>
      <c r="D74" s="88"/>
      <c r="E74" s="88"/>
      <c r="F74" s="89"/>
    </row>
    <row r="75" spans="1:14" x14ac:dyDescent="0.2">
      <c r="A75" s="56"/>
      <c r="B75" s="56"/>
      <c r="C75" s="56"/>
      <c r="D75" s="56"/>
      <c r="E75" s="56"/>
      <c r="F75" s="56"/>
    </row>
    <row r="76" spans="1:14" x14ac:dyDescent="0.2">
      <c r="D76" s="84" t="s">
        <v>19</v>
      </c>
      <c r="E76" s="85"/>
      <c r="F76" s="85"/>
      <c r="G76" s="85"/>
      <c r="H76" s="86"/>
    </row>
    <row r="77" spans="1:14" ht="51" x14ac:dyDescent="0.2">
      <c r="A77" s="27" t="s">
        <v>20</v>
      </c>
      <c r="B77" s="27" t="s">
        <v>46</v>
      </c>
      <c r="C77" s="51" t="s">
        <v>26</v>
      </c>
      <c r="D77" s="30" t="s">
        <v>27</v>
      </c>
      <c r="E77" s="30" t="s">
        <v>28</v>
      </c>
      <c r="F77" s="30" t="s">
        <v>29</v>
      </c>
      <c r="G77" s="30" t="s">
        <v>30</v>
      </c>
      <c r="H77" s="30" t="s">
        <v>31</v>
      </c>
      <c r="I77" s="27" t="s">
        <v>32</v>
      </c>
      <c r="J77" s="27" t="s">
        <v>33</v>
      </c>
      <c r="K77" s="43" t="s">
        <v>68</v>
      </c>
    </row>
    <row r="78" spans="1:14" x14ac:dyDescent="0.2">
      <c r="A78" s="29" t="s">
        <v>106</v>
      </c>
      <c r="B78" s="29" t="s">
        <v>103</v>
      </c>
      <c r="C78" s="29">
        <f>ROUNDDOWN((SUM(B88:B91)*(0.15/0.85))/1000,0)*1000</f>
        <v>2170000</v>
      </c>
      <c r="D78" s="29">
        <f>C78</f>
        <v>2170000</v>
      </c>
      <c r="E78" s="52" t="s">
        <v>44</v>
      </c>
      <c r="F78" s="52" t="s">
        <v>44</v>
      </c>
      <c r="G78" s="52" t="s">
        <v>44</v>
      </c>
      <c r="H78" s="52" t="s">
        <v>44</v>
      </c>
      <c r="I78" s="29">
        <f>SUM(D78:H78)</f>
        <v>2170000</v>
      </c>
      <c r="J78" s="26" t="str">
        <f>IF(C78=I78,"Validado","Error")</f>
        <v>Validado</v>
      </c>
      <c r="K78" s="40">
        <f>C78/$B$93</f>
        <v>0.14996544574982723</v>
      </c>
    </row>
    <row r="79" spans="1:14" x14ac:dyDescent="0.2">
      <c r="A79" s="29" t="s">
        <v>34</v>
      </c>
      <c r="B79" s="29" t="s">
        <v>34</v>
      </c>
      <c r="C79" s="29">
        <v>0</v>
      </c>
      <c r="D79" s="29">
        <f t="shared" ref="D79:D82" si="48">C79</f>
        <v>0</v>
      </c>
      <c r="E79" s="52" t="s">
        <v>44</v>
      </c>
      <c r="F79" s="52" t="s">
        <v>44</v>
      </c>
      <c r="G79" s="52" t="s">
        <v>44</v>
      </c>
      <c r="H79" s="52" t="s">
        <v>44</v>
      </c>
      <c r="I79" s="29">
        <f t="shared" ref="I79:I82" si="49">SUM(D79:H79)</f>
        <v>0</v>
      </c>
      <c r="J79" s="26" t="str">
        <f t="shared" ref="J79:J82" si="50">IF(C79=I79,"Validado","Error")</f>
        <v>Validado</v>
      </c>
      <c r="K79" s="40">
        <f t="shared" ref="K79:K82" si="51">C79/$B$93</f>
        <v>0</v>
      </c>
    </row>
    <row r="80" spans="1:14" x14ac:dyDescent="0.2">
      <c r="A80" s="29" t="s">
        <v>34</v>
      </c>
      <c r="B80" s="29" t="s">
        <v>34</v>
      </c>
      <c r="C80" s="29">
        <v>0</v>
      </c>
      <c r="D80" s="29">
        <f t="shared" si="48"/>
        <v>0</v>
      </c>
      <c r="E80" s="52" t="s">
        <v>44</v>
      </c>
      <c r="F80" s="52" t="s">
        <v>44</v>
      </c>
      <c r="G80" s="52" t="s">
        <v>44</v>
      </c>
      <c r="H80" s="52" t="s">
        <v>44</v>
      </c>
      <c r="I80" s="29">
        <f t="shared" si="49"/>
        <v>0</v>
      </c>
      <c r="J80" s="26" t="str">
        <f t="shared" si="50"/>
        <v>Validado</v>
      </c>
      <c r="K80" s="40">
        <f t="shared" si="51"/>
        <v>0</v>
      </c>
    </row>
    <row r="81" spans="1:11" x14ac:dyDescent="0.2">
      <c r="A81" s="29" t="s">
        <v>34</v>
      </c>
      <c r="B81" s="29" t="s">
        <v>34</v>
      </c>
      <c r="C81" s="29">
        <v>0</v>
      </c>
      <c r="D81" s="29">
        <f t="shared" si="48"/>
        <v>0</v>
      </c>
      <c r="E81" s="52" t="s">
        <v>44</v>
      </c>
      <c r="F81" s="52" t="s">
        <v>44</v>
      </c>
      <c r="G81" s="52" t="s">
        <v>44</v>
      </c>
      <c r="H81" s="52" t="s">
        <v>44</v>
      </c>
      <c r="I81" s="29">
        <f t="shared" si="49"/>
        <v>0</v>
      </c>
      <c r="J81" s="26" t="str">
        <f t="shared" si="50"/>
        <v>Validado</v>
      </c>
      <c r="K81" s="40">
        <f t="shared" si="51"/>
        <v>0</v>
      </c>
    </row>
    <row r="82" spans="1:11" x14ac:dyDescent="0.2">
      <c r="A82" s="29" t="s">
        <v>34</v>
      </c>
      <c r="B82" s="29" t="s">
        <v>34</v>
      </c>
      <c r="C82" s="29">
        <v>0</v>
      </c>
      <c r="D82" s="29">
        <f t="shared" si="48"/>
        <v>0</v>
      </c>
      <c r="E82" s="52" t="s">
        <v>44</v>
      </c>
      <c r="F82" s="52" t="s">
        <v>44</v>
      </c>
      <c r="G82" s="52" t="s">
        <v>44</v>
      </c>
      <c r="H82" s="52" t="s">
        <v>44</v>
      </c>
      <c r="I82" s="29">
        <f t="shared" si="49"/>
        <v>0</v>
      </c>
      <c r="J82" s="26" t="str">
        <f t="shared" si="50"/>
        <v>Validado</v>
      </c>
      <c r="K82" s="40">
        <f t="shared" si="51"/>
        <v>0</v>
      </c>
    </row>
    <row r="83" spans="1:11" x14ac:dyDescent="0.2">
      <c r="C83" s="29">
        <f>SUM(C78:C82)</f>
        <v>2170000</v>
      </c>
      <c r="D83" s="29">
        <f>SUM(D78:D82)</f>
        <v>2170000</v>
      </c>
      <c r="E83" s="52">
        <v>0</v>
      </c>
      <c r="F83" s="52">
        <v>0</v>
      </c>
      <c r="G83" s="52">
        <v>0</v>
      </c>
      <c r="H83" s="52">
        <v>0</v>
      </c>
      <c r="I83" s="29">
        <f>SUM(I78:I82)</f>
        <v>2170000</v>
      </c>
      <c r="J83" s="26" t="str">
        <f t="shared" ref="J83" si="52">IF(C83=I83,"Validado","Error")</f>
        <v>Validado</v>
      </c>
      <c r="K83" s="40">
        <f>C83/$B$93</f>
        <v>0.14996544574982723</v>
      </c>
    </row>
    <row r="84" spans="1:11" ht="13.5" thickBot="1" x14ac:dyDescent="0.25"/>
    <row r="85" spans="1:11" ht="13.5" thickBot="1" x14ac:dyDescent="0.25">
      <c r="A85" s="81" t="s">
        <v>69</v>
      </c>
      <c r="B85" s="82"/>
      <c r="C85" s="82"/>
      <c r="D85" s="82"/>
      <c r="E85" s="82"/>
      <c r="F85" s="83"/>
    </row>
    <row r="87" spans="1:11" ht="38.25" x14ac:dyDescent="0.2">
      <c r="A87" s="30" t="s">
        <v>70</v>
      </c>
      <c r="B87" s="30" t="s">
        <v>71</v>
      </c>
      <c r="C87" s="30" t="s">
        <v>28</v>
      </c>
      <c r="D87" s="30" t="s">
        <v>29</v>
      </c>
      <c r="E87" s="30" t="s">
        <v>30</v>
      </c>
      <c r="F87" s="30" t="s">
        <v>31</v>
      </c>
      <c r="G87" s="30" t="s">
        <v>26</v>
      </c>
    </row>
    <row r="88" spans="1:11" x14ac:dyDescent="0.2">
      <c r="A88" s="29" t="s">
        <v>72</v>
      </c>
      <c r="B88" s="29">
        <f>H12+I30+J21</f>
        <v>0</v>
      </c>
      <c r="C88" s="29">
        <f>I12+J30+K21+J39</f>
        <v>0</v>
      </c>
      <c r="D88" s="29">
        <f>J12+K30+L21+K39</f>
        <v>0</v>
      </c>
      <c r="E88" s="29">
        <f>K12+L30+M21+L39</f>
        <v>0</v>
      </c>
      <c r="F88" s="29">
        <f>L12+M30+N21+M39</f>
        <v>0</v>
      </c>
      <c r="G88" s="29">
        <f>SUM(B88:F88)</f>
        <v>0</v>
      </c>
    </row>
    <row r="89" spans="1:11" x14ac:dyDescent="0.2">
      <c r="A89" s="29" t="s">
        <v>45</v>
      </c>
      <c r="B89" s="29">
        <f>I48</f>
        <v>0</v>
      </c>
      <c r="C89" s="29">
        <f>J48</f>
        <v>0</v>
      </c>
      <c r="D89" s="29">
        <f>K48</f>
        <v>0</v>
      </c>
      <c r="E89" s="29">
        <f>L48</f>
        <v>0</v>
      </c>
      <c r="F89" s="29">
        <f>M48</f>
        <v>0</v>
      </c>
      <c r="G89" s="29">
        <f t="shared" ref="G89:G91" si="53">SUM(B89:F89)</f>
        <v>0</v>
      </c>
    </row>
    <row r="90" spans="1:11" x14ac:dyDescent="0.2">
      <c r="A90" s="29" t="s">
        <v>73</v>
      </c>
      <c r="B90" s="29">
        <f>I57</f>
        <v>0</v>
      </c>
      <c r="C90" s="29">
        <f>J57</f>
        <v>0</v>
      </c>
      <c r="D90" s="29">
        <f>K57</f>
        <v>0</v>
      </c>
      <c r="E90" s="29">
        <f>L57</f>
        <v>0</v>
      </c>
      <c r="F90" s="29">
        <f>M57</f>
        <v>0</v>
      </c>
      <c r="G90" s="29">
        <f t="shared" si="53"/>
        <v>0</v>
      </c>
      <c r="H90" s="60" t="str">
        <f>IF(G90/B93&gt;20%,"Supera el 20% máximo permitido","Validado")</f>
        <v>Validado</v>
      </c>
    </row>
    <row r="91" spans="1:11" x14ac:dyDescent="0.2">
      <c r="A91" s="29" t="s">
        <v>74</v>
      </c>
      <c r="B91" s="29">
        <f>H72</f>
        <v>12300000</v>
      </c>
      <c r="C91" s="29">
        <f t="shared" ref="C91:E91" si="54">I72</f>
        <v>0</v>
      </c>
      <c r="D91" s="29">
        <f t="shared" si="54"/>
        <v>0</v>
      </c>
      <c r="E91" s="29">
        <f t="shared" si="54"/>
        <v>0</v>
      </c>
      <c r="F91" s="29">
        <f>L72</f>
        <v>0</v>
      </c>
      <c r="G91" s="29">
        <f t="shared" si="53"/>
        <v>12300000</v>
      </c>
    </row>
    <row r="92" spans="1:11" x14ac:dyDescent="0.2">
      <c r="A92" s="29" t="s">
        <v>75</v>
      </c>
      <c r="B92" s="29">
        <f>D83</f>
        <v>2170000</v>
      </c>
      <c r="C92" s="29">
        <f>E83</f>
        <v>0</v>
      </c>
      <c r="D92" s="29">
        <f>F83</f>
        <v>0</v>
      </c>
      <c r="E92" s="29">
        <f>G83</f>
        <v>0</v>
      </c>
      <c r="F92" s="29">
        <f>H83</f>
        <v>0</v>
      </c>
      <c r="G92" s="29">
        <f>SUM(B92:F92)</f>
        <v>2170000</v>
      </c>
      <c r="H92" s="60" t="str">
        <f>IF(G92/B93&gt;15%,"Supera el 15% máximo permitido","Validado")</f>
        <v>Validado</v>
      </c>
    </row>
    <row r="93" spans="1:11" x14ac:dyDescent="0.2">
      <c r="A93" s="32" t="s">
        <v>32</v>
      </c>
      <c r="B93" s="32">
        <f>SUM(B88:B92)</f>
        <v>14470000</v>
      </c>
      <c r="C93" s="32">
        <f t="shared" ref="C93:G93" si="55">SUM(C88:C92)</f>
        <v>0</v>
      </c>
      <c r="D93" s="32">
        <f t="shared" si="55"/>
        <v>0</v>
      </c>
      <c r="E93" s="32">
        <f t="shared" si="55"/>
        <v>0</v>
      </c>
      <c r="F93" s="32">
        <f t="shared" si="55"/>
        <v>0</v>
      </c>
      <c r="G93" s="32">
        <f t="shared" si="55"/>
        <v>14470000</v>
      </c>
    </row>
    <row r="94" spans="1:11" x14ac:dyDescent="0.2">
      <c r="C94" s="80">
        <f>C93+D93</f>
        <v>0</v>
      </c>
      <c r="D94" s="80"/>
      <c r="E94" s="80">
        <f>E93+F93</f>
        <v>0</v>
      </c>
      <c r="F94" s="80"/>
    </row>
    <row r="96" spans="1:11" x14ac:dyDescent="0.2">
      <c r="A96" s="37" t="s">
        <v>76</v>
      </c>
      <c r="B96" s="38"/>
      <c r="C96" s="39" t="s">
        <v>77</v>
      </c>
      <c r="D96" s="39" t="s">
        <v>78</v>
      </c>
    </row>
    <row r="97" spans="1:5" x14ac:dyDescent="0.2">
      <c r="A97" s="33" t="s">
        <v>79</v>
      </c>
      <c r="B97" s="34"/>
      <c r="C97" s="41">
        <f>B93/D97</f>
        <v>6.1054852320675104E-2</v>
      </c>
      <c r="D97" s="58">
        <v>237000000</v>
      </c>
      <c r="E97" s="26" t="str">
        <f>IF(C97&lt;=100%,"Validado","Error")</f>
        <v>Validado</v>
      </c>
    </row>
    <row r="98" spans="1:5" x14ac:dyDescent="0.2">
      <c r="A98" s="33" t="s">
        <v>80</v>
      </c>
      <c r="B98" s="34"/>
      <c r="C98" s="42">
        <v>0.15</v>
      </c>
      <c r="D98" s="29">
        <f>B93*C98</f>
        <v>2170500</v>
      </c>
      <c r="E98" s="26" t="str">
        <f>IF(C94&gt;=D98,"Validado","Error")</f>
        <v>Error</v>
      </c>
    </row>
    <row r="99" spans="1:5" x14ac:dyDescent="0.2">
      <c r="A99" s="35" t="s">
        <v>81</v>
      </c>
      <c r="B99" s="36"/>
      <c r="C99" s="42">
        <v>0.3</v>
      </c>
      <c r="D99" s="29">
        <f>B93*C99</f>
        <v>4341000</v>
      </c>
      <c r="E99" s="26" t="str">
        <f>IF(E94&gt;=D99,"Validado","Error")</f>
        <v>Error</v>
      </c>
    </row>
  </sheetData>
  <mergeCells count="20">
    <mergeCell ref="A23:F23"/>
    <mergeCell ref="A14:F14"/>
    <mergeCell ref="A32:F32"/>
    <mergeCell ref="H60:L60"/>
    <mergeCell ref="C94:D94"/>
    <mergeCell ref="E94:F94"/>
    <mergeCell ref="A85:F85"/>
    <mergeCell ref="A1:C3"/>
    <mergeCell ref="H6:L6"/>
    <mergeCell ref="D76:H76"/>
    <mergeCell ref="I42:M42"/>
    <mergeCell ref="I51:M51"/>
    <mergeCell ref="J15:N15"/>
    <mergeCell ref="I33:M33"/>
    <mergeCell ref="I24:M24"/>
    <mergeCell ref="A5:F5"/>
    <mergeCell ref="A41:F41"/>
    <mergeCell ref="A50:F50"/>
    <mergeCell ref="A59:F59"/>
    <mergeCell ref="A74:F74"/>
  </mergeCells>
  <conditionalFormatting sqref="C97">
    <cfRule type="cellIs" dxfId="37" priority="22" operator="greaterThan">
      <formula>1</formula>
    </cfRule>
  </conditionalFormatting>
  <conditionalFormatting sqref="D17:D20">
    <cfRule type="cellIs" dxfId="36" priority="32" operator="lessThan">
      <formula>80</formula>
    </cfRule>
  </conditionalFormatting>
  <conditionalFormatting sqref="D26:D29">
    <cfRule type="cellIs" dxfId="35" priority="36" operator="lessThan">
      <formula>36</formula>
    </cfRule>
  </conditionalFormatting>
  <conditionalFormatting sqref="E26:E29">
    <cfRule type="cellIs" dxfId="34" priority="35" operator="greaterThan">
      <formula>500000</formula>
    </cfRule>
  </conditionalFormatting>
  <conditionalFormatting sqref="F17:F20">
    <cfRule type="cellIs" dxfId="33" priority="14" operator="greaterThan">
      <formula>2500000</formula>
    </cfRule>
  </conditionalFormatting>
  <conditionalFormatting sqref="F26:F29">
    <cfRule type="cellIs" dxfId="32" priority="15" operator="lessThan">
      <formula>E26</formula>
    </cfRule>
  </conditionalFormatting>
  <conditionalFormatting sqref="H90">
    <cfRule type="cellIs" dxfId="31" priority="5" operator="equal">
      <formula>"Supera el 20% máximo permitido"</formula>
    </cfRule>
  </conditionalFormatting>
  <conditionalFormatting sqref="H92">
    <cfRule type="cellIs" dxfId="30" priority="4" operator="equal">
      <formula>"Supera el 15% máximo permitido"</formula>
    </cfRule>
  </conditionalFormatting>
  <conditionalFormatting sqref="I57">
    <cfRule type="cellIs" dxfId="29" priority="7" operator="greaterThan">
      <formula>$B$93*20%</formula>
    </cfRule>
  </conditionalFormatting>
  <conditionalFormatting sqref="I58">
    <cfRule type="cellIs" dxfId="28" priority="3" operator="equal">
      <formula>"Supera el 20% máximo permitido"</formula>
    </cfRule>
  </conditionalFormatting>
  <conditionalFormatting sqref="J78:J83">
    <cfRule type="cellIs" dxfId="27" priority="23" operator="equal">
      <formula>"Error"</formula>
    </cfRule>
  </conditionalFormatting>
  <conditionalFormatting sqref="K78:K83">
    <cfRule type="cellIs" dxfId="26" priority="20" operator="greaterThan">
      <formula>0.15</formula>
    </cfRule>
  </conditionalFormatting>
  <conditionalFormatting sqref="N8:N12">
    <cfRule type="cellIs" dxfId="25" priority="29" operator="equal">
      <formula>"Error"</formula>
    </cfRule>
  </conditionalFormatting>
  <conditionalFormatting sqref="N62 E97:E99 N65:N72">
    <cfRule type="cellIs" dxfId="24" priority="18" operator="equal">
      <formula>"Error"</formula>
    </cfRule>
  </conditionalFormatting>
  <conditionalFormatting sqref="O26:O30">
    <cfRule type="cellIs" dxfId="23" priority="27" operator="equal">
      <formula>"Error"</formula>
    </cfRule>
  </conditionalFormatting>
  <conditionalFormatting sqref="O35:O39">
    <cfRule type="cellIs" dxfId="22" priority="12" operator="equal">
      <formula>"Error"</formula>
    </cfRule>
  </conditionalFormatting>
  <conditionalFormatting sqref="O44:O48">
    <cfRule type="cellIs" dxfId="21" priority="26" operator="equal">
      <formula>"Error"</formula>
    </cfRule>
  </conditionalFormatting>
  <conditionalFormatting sqref="O53:O57">
    <cfRule type="cellIs" dxfId="20" priority="25" operator="equal">
      <formula>"Error"</formula>
    </cfRule>
  </conditionalFormatting>
  <conditionalFormatting sqref="P17:P21">
    <cfRule type="cellIs" dxfId="19" priority="28" operator="equal">
      <formula>"Error"</formula>
    </cfRule>
  </conditionalFormatting>
  <conditionalFormatting sqref="Q17:Q20">
    <cfRule type="cellIs" dxfId="18" priority="19" operator="greaterThan">
      <formula>2500000</formula>
    </cfRule>
  </conditionalFormatting>
  <conditionalFormatting sqref="N63">
    <cfRule type="cellIs" dxfId="1" priority="2" operator="equal">
      <formula>"Error"</formula>
    </cfRule>
  </conditionalFormatting>
  <conditionalFormatting sqref="N64">
    <cfRule type="cellIs" dxfId="0" priority="1" operator="equal">
      <formula>"Error"</formula>
    </cfRule>
  </conditionalFormatting>
  <pageMargins left="0.7" right="0.7" top="0.75" bottom="0.75" header="0.3" footer="0.3"/>
  <pageSetup orientation="portrait" r:id="rId1"/>
  <ignoredErrors>
    <ignoredError sqref="H91:I91 I90 I9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51" workbookViewId="0">
      <selection activeCell="C29" sqref="C29"/>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x14ac:dyDescent="0.2">
      <c r="A1" s="90" t="s">
        <v>82</v>
      </c>
      <c r="B1" s="90"/>
      <c r="C1" s="90"/>
      <c r="D1" s="90"/>
    </row>
    <row r="2" spans="1:4" ht="13.5" thickBot="1" x14ac:dyDescent="0.25"/>
    <row r="3" spans="1:4" ht="31.5" customHeight="1" thickBot="1" x14ac:dyDescent="0.25">
      <c r="A3" s="94" t="s">
        <v>83</v>
      </c>
      <c r="B3" s="95"/>
      <c r="C3" s="95"/>
      <c r="D3" s="96"/>
    </row>
    <row r="4" spans="1:4" ht="13.5" thickBot="1" x14ac:dyDescent="0.25"/>
    <row r="5" spans="1:4" ht="13.5" thickBot="1" x14ac:dyDescent="0.25">
      <c r="A5" s="91" t="s">
        <v>84</v>
      </c>
      <c r="B5" s="92"/>
      <c r="C5" s="92"/>
      <c r="D5" s="93"/>
    </row>
    <row r="6" spans="1:4" x14ac:dyDescent="0.2">
      <c r="A6" s="5" t="s">
        <v>85</v>
      </c>
      <c r="B6" s="1" t="s">
        <v>86</v>
      </c>
      <c r="D6" s="6"/>
    </row>
    <row r="7" spans="1:4" x14ac:dyDescent="0.2">
      <c r="A7" s="5" t="s">
        <v>87</v>
      </c>
      <c r="B7" s="1" t="s">
        <v>27</v>
      </c>
      <c r="D7" s="6"/>
    </row>
    <row r="8" spans="1:4" x14ac:dyDescent="0.2">
      <c r="A8" s="5" t="s">
        <v>88</v>
      </c>
      <c r="B8" s="1" t="s">
        <v>89</v>
      </c>
      <c r="D8" s="6"/>
    </row>
    <row r="9" spans="1:4" ht="13.5" thickBot="1" x14ac:dyDescent="0.25">
      <c r="A9" s="7"/>
      <c r="D9" s="6"/>
    </row>
    <row r="10" spans="1:4" ht="26.25" thickBot="1" x14ac:dyDescent="0.25">
      <c r="A10" s="8" t="s">
        <v>90</v>
      </c>
      <c r="B10" s="8" t="s">
        <v>91</v>
      </c>
      <c r="C10" s="8" t="s">
        <v>92</v>
      </c>
      <c r="D10" s="8" t="s">
        <v>93</v>
      </c>
    </row>
    <row r="11" spans="1:4" x14ac:dyDescent="0.2">
      <c r="A11" s="9" t="s">
        <v>94</v>
      </c>
      <c r="B11" s="10"/>
      <c r="C11" s="11"/>
      <c r="D11" s="12"/>
    </row>
    <row r="12" spans="1:4" x14ac:dyDescent="0.2">
      <c r="A12" s="13" t="s">
        <v>45</v>
      </c>
      <c r="B12" s="14"/>
      <c r="C12" s="15"/>
      <c r="D12" s="16"/>
    </row>
    <row r="13" spans="1:4" x14ac:dyDescent="0.2">
      <c r="A13" s="13" t="s">
        <v>73</v>
      </c>
      <c r="B13" s="14"/>
      <c r="C13" s="15"/>
      <c r="D13" s="16"/>
    </row>
    <row r="14" spans="1:4" x14ac:dyDescent="0.2">
      <c r="A14" s="13" t="s">
        <v>56</v>
      </c>
      <c r="B14" s="14"/>
      <c r="C14" s="15"/>
      <c r="D14" s="16"/>
    </row>
    <row r="15" spans="1:4" ht="13.5" thickBot="1" x14ac:dyDescent="0.25">
      <c r="A15" s="13" t="s">
        <v>95</v>
      </c>
      <c r="B15" s="17"/>
      <c r="C15" s="18"/>
      <c r="D15" s="16"/>
    </row>
    <row r="16" spans="1:4" ht="13.5" thickBot="1" x14ac:dyDescent="0.25">
      <c r="A16" s="19" t="s">
        <v>96</v>
      </c>
      <c r="B16" s="20">
        <f>SUM(B11:B15)</f>
        <v>0</v>
      </c>
      <c r="C16" s="21">
        <f>SUM(C11:C15)</f>
        <v>0</v>
      </c>
      <c r="D16" s="22" t="str">
        <f>IF(B16=C16,"PRESUPUESTO VALIDADO","CORREGIR DIFERENCIA")</f>
        <v>PRESUPUESTO VALIDADO</v>
      </c>
    </row>
    <row r="17" spans="1:4" ht="13.5" thickBot="1" x14ac:dyDescent="0.25"/>
    <row r="18" spans="1:4" ht="13.5" thickBot="1" x14ac:dyDescent="0.25">
      <c r="A18" s="91" t="s">
        <v>97</v>
      </c>
      <c r="B18" s="92"/>
      <c r="C18" s="92"/>
      <c r="D18" s="93"/>
    </row>
    <row r="19" spans="1:4" x14ac:dyDescent="0.2">
      <c r="A19" s="5" t="s">
        <v>85</v>
      </c>
      <c r="B19" s="1" t="s">
        <v>86</v>
      </c>
      <c r="D19" s="6"/>
    </row>
    <row r="20" spans="1:4" x14ac:dyDescent="0.2">
      <c r="A20" s="5" t="s">
        <v>87</v>
      </c>
      <c r="B20" s="1" t="s">
        <v>27</v>
      </c>
      <c r="D20" s="6"/>
    </row>
    <row r="21" spans="1:4" x14ac:dyDescent="0.2">
      <c r="A21" s="5" t="s">
        <v>88</v>
      </c>
      <c r="B21" s="1" t="s">
        <v>89</v>
      </c>
      <c r="D21" s="6"/>
    </row>
    <row r="22" spans="1:4" ht="13.5" thickBot="1" x14ac:dyDescent="0.25">
      <c r="A22" s="7"/>
      <c r="D22" s="6"/>
    </row>
    <row r="23" spans="1:4" ht="26.25" thickBot="1" x14ac:dyDescent="0.25">
      <c r="A23" s="8" t="s">
        <v>90</v>
      </c>
      <c r="B23" s="8" t="s">
        <v>91</v>
      </c>
      <c r="C23" s="8" t="s">
        <v>92</v>
      </c>
      <c r="D23" s="8" t="s">
        <v>93</v>
      </c>
    </row>
    <row r="24" spans="1:4" x14ac:dyDescent="0.2">
      <c r="A24" s="9" t="s">
        <v>94</v>
      </c>
      <c r="B24" s="10">
        <v>0</v>
      </c>
      <c r="C24" s="11">
        <v>0</v>
      </c>
      <c r="D24" s="12"/>
    </row>
    <row r="25" spans="1:4" x14ac:dyDescent="0.2">
      <c r="A25" s="13" t="s">
        <v>45</v>
      </c>
      <c r="B25" s="14">
        <v>0</v>
      </c>
      <c r="C25" s="15">
        <v>0</v>
      </c>
      <c r="D25" s="16"/>
    </row>
    <row r="26" spans="1:4" x14ac:dyDescent="0.2">
      <c r="A26" s="13" t="s">
        <v>73</v>
      </c>
      <c r="B26" s="14">
        <v>0</v>
      </c>
      <c r="C26" s="15">
        <v>0</v>
      </c>
      <c r="D26" s="16"/>
    </row>
    <row r="27" spans="1:4" x14ac:dyDescent="0.2">
      <c r="A27" s="13" t="s">
        <v>56</v>
      </c>
      <c r="B27" s="14">
        <v>0</v>
      </c>
      <c r="C27" s="15">
        <v>0</v>
      </c>
      <c r="D27" s="16"/>
    </row>
    <row r="28" spans="1:4" ht="13.5" thickBot="1" x14ac:dyDescent="0.25">
      <c r="A28" s="13" t="s">
        <v>95</v>
      </c>
      <c r="B28" s="17">
        <v>0</v>
      </c>
      <c r="C28" s="18">
        <v>0</v>
      </c>
      <c r="D28" s="16"/>
    </row>
    <row r="29" spans="1:4" ht="13.5" thickBot="1" x14ac:dyDescent="0.25">
      <c r="A29" s="19" t="s">
        <v>96</v>
      </c>
      <c r="B29" s="20">
        <f>SUM(B24:B28)</f>
        <v>0</v>
      </c>
      <c r="C29" s="21">
        <f>SUM(C24:C28)</f>
        <v>0</v>
      </c>
      <c r="D29" s="22" t="str">
        <f>IF(B29=C29,"PRESUPUESTO VALIDADO","CORREGIR DIFERENCIA")</f>
        <v>PRESUPUESTO VALIDADO</v>
      </c>
    </row>
    <row r="30" spans="1:4" ht="13.5" thickBot="1" x14ac:dyDescent="0.25"/>
    <row r="31" spans="1:4" ht="13.5" thickBot="1" x14ac:dyDescent="0.25">
      <c r="A31" s="91" t="s">
        <v>98</v>
      </c>
      <c r="B31" s="92"/>
      <c r="C31" s="92"/>
      <c r="D31" s="93"/>
    </row>
    <row r="32" spans="1:4" x14ac:dyDescent="0.2">
      <c r="A32" s="5" t="s">
        <v>85</v>
      </c>
      <c r="B32" s="1" t="s">
        <v>86</v>
      </c>
      <c r="D32" s="6"/>
    </row>
    <row r="33" spans="1:4" x14ac:dyDescent="0.2">
      <c r="A33" s="5" t="s">
        <v>87</v>
      </c>
      <c r="B33" s="1" t="s">
        <v>27</v>
      </c>
      <c r="D33" s="6"/>
    </row>
    <row r="34" spans="1:4" x14ac:dyDescent="0.2">
      <c r="A34" s="5" t="s">
        <v>88</v>
      </c>
      <c r="B34" s="1" t="s">
        <v>89</v>
      </c>
      <c r="D34" s="6"/>
    </row>
    <row r="35" spans="1:4" ht="13.5" thickBot="1" x14ac:dyDescent="0.25">
      <c r="A35" s="7"/>
      <c r="D35" s="6"/>
    </row>
    <row r="36" spans="1:4" ht="26.25" thickBot="1" x14ac:dyDescent="0.25">
      <c r="A36" s="8" t="s">
        <v>90</v>
      </c>
      <c r="B36" s="8" t="s">
        <v>91</v>
      </c>
      <c r="C36" s="8" t="s">
        <v>92</v>
      </c>
      <c r="D36" s="8" t="s">
        <v>93</v>
      </c>
    </row>
    <row r="37" spans="1:4" x14ac:dyDescent="0.2">
      <c r="A37" s="9" t="s">
        <v>94</v>
      </c>
      <c r="B37" s="10">
        <v>0</v>
      </c>
      <c r="C37" s="11">
        <v>0</v>
      </c>
      <c r="D37" s="12"/>
    </row>
    <row r="38" spans="1:4" x14ac:dyDescent="0.2">
      <c r="A38" s="13" t="s">
        <v>45</v>
      </c>
      <c r="B38" s="14">
        <v>0</v>
      </c>
      <c r="C38" s="15">
        <v>0</v>
      </c>
      <c r="D38" s="16"/>
    </row>
    <row r="39" spans="1:4" x14ac:dyDescent="0.2">
      <c r="A39" s="13" t="s">
        <v>73</v>
      </c>
      <c r="B39" s="14">
        <v>0</v>
      </c>
      <c r="C39" s="15">
        <v>0</v>
      </c>
      <c r="D39" s="16"/>
    </row>
    <row r="40" spans="1:4" x14ac:dyDescent="0.2">
      <c r="A40" s="13" t="s">
        <v>56</v>
      </c>
      <c r="B40" s="14">
        <v>0</v>
      </c>
      <c r="C40" s="15">
        <v>0</v>
      </c>
      <c r="D40" s="16"/>
    </row>
    <row r="41" spans="1:4" ht="13.5" thickBot="1" x14ac:dyDescent="0.25">
      <c r="A41" s="13" t="s">
        <v>95</v>
      </c>
      <c r="B41" s="17">
        <v>0</v>
      </c>
      <c r="C41" s="18">
        <v>0</v>
      </c>
      <c r="D41" s="16"/>
    </row>
    <row r="42" spans="1:4" ht="13.5" thickBot="1" x14ac:dyDescent="0.25">
      <c r="A42" s="19" t="s">
        <v>96</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1" t="s">
        <v>99</v>
      </c>
      <c r="B44" s="92"/>
      <c r="C44" s="92"/>
      <c r="D44" s="93"/>
    </row>
    <row r="45" spans="1:4" x14ac:dyDescent="0.2">
      <c r="A45" s="5" t="s">
        <v>85</v>
      </c>
      <c r="B45" s="1" t="s">
        <v>86</v>
      </c>
      <c r="D45" s="6"/>
    </row>
    <row r="46" spans="1:4" x14ac:dyDescent="0.2">
      <c r="A46" s="5" t="s">
        <v>87</v>
      </c>
      <c r="B46" s="1" t="s">
        <v>27</v>
      </c>
      <c r="D46" s="6"/>
    </row>
    <row r="47" spans="1:4" x14ac:dyDescent="0.2">
      <c r="A47" s="5" t="s">
        <v>88</v>
      </c>
      <c r="B47" s="1" t="s">
        <v>89</v>
      </c>
      <c r="D47" s="6"/>
    </row>
    <row r="48" spans="1:4" ht="13.5" thickBot="1" x14ac:dyDescent="0.25">
      <c r="A48" s="7"/>
      <c r="D48" s="6"/>
    </row>
    <row r="49" spans="1:4" ht="26.25" thickBot="1" x14ac:dyDescent="0.25">
      <c r="A49" s="8" t="s">
        <v>90</v>
      </c>
      <c r="B49" s="8" t="s">
        <v>91</v>
      </c>
      <c r="C49" s="8" t="s">
        <v>92</v>
      </c>
      <c r="D49" s="8" t="s">
        <v>93</v>
      </c>
    </row>
    <row r="50" spans="1:4" x14ac:dyDescent="0.2">
      <c r="A50" s="9" t="s">
        <v>94</v>
      </c>
      <c r="B50" s="10">
        <v>0</v>
      </c>
      <c r="C50" s="11">
        <v>0</v>
      </c>
      <c r="D50" s="12"/>
    </row>
    <row r="51" spans="1:4" x14ac:dyDescent="0.2">
      <c r="A51" s="13" t="s">
        <v>45</v>
      </c>
      <c r="B51" s="14">
        <v>0</v>
      </c>
      <c r="C51" s="15">
        <v>0</v>
      </c>
      <c r="D51" s="16"/>
    </row>
    <row r="52" spans="1:4" x14ac:dyDescent="0.2">
      <c r="A52" s="13" t="s">
        <v>73</v>
      </c>
      <c r="B52" s="14">
        <v>0</v>
      </c>
      <c r="C52" s="15">
        <v>0</v>
      </c>
      <c r="D52" s="16"/>
    </row>
    <row r="53" spans="1:4" x14ac:dyDescent="0.2">
      <c r="A53" s="13" t="s">
        <v>56</v>
      </c>
      <c r="B53" s="14">
        <v>0</v>
      </c>
      <c r="C53" s="15">
        <v>0</v>
      </c>
      <c r="D53" s="16"/>
    </row>
    <row r="54" spans="1:4" ht="13.5" thickBot="1" x14ac:dyDescent="0.25">
      <c r="A54" s="13" t="s">
        <v>95</v>
      </c>
      <c r="B54" s="17">
        <v>0</v>
      </c>
      <c r="C54" s="18">
        <v>0</v>
      </c>
      <c r="D54" s="16"/>
    </row>
    <row r="55" spans="1:4" ht="13.5" thickBot="1" x14ac:dyDescent="0.25">
      <c r="A55" s="19" t="s">
        <v>96</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7" priority="13" stopIfTrue="1" operator="equal">
      <formula>"CORREGIR DIFERENCIA"</formula>
    </cfRule>
    <cfRule type="cellIs" dxfId="16" priority="14" stopIfTrue="1" operator="equal">
      <formula>"PRESUPUESTO VALIDADO"</formula>
    </cfRule>
  </conditionalFormatting>
  <conditionalFormatting sqref="D29">
    <cfRule type="cellIs" dxfId="15" priority="5" stopIfTrue="1" operator="equal">
      <formula>"CORREGIR DIFERENCIA"</formula>
    </cfRule>
    <cfRule type="cellIs" dxfId="14" priority="6" stopIfTrue="1" operator="equal">
      <formula>"PRESUPUESTO VALIDADO"</formula>
    </cfRule>
  </conditionalFormatting>
  <conditionalFormatting sqref="D42:D43">
    <cfRule type="cellIs" dxfId="13" priority="3" stopIfTrue="1" operator="equal">
      <formula>"CORREGIR DIFERENCIA"</formula>
    </cfRule>
    <cfRule type="cellIs" dxfId="12" priority="4" stopIfTrue="1" operator="equal">
      <formula>"PRESUPUESTO VALIDADO"</formula>
    </cfRule>
  </conditionalFormatting>
  <conditionalFormatting sqref="D55">
    <cfRule type="cellIs" dxfId="11" priority="1" stopIfTrue="1" operator="equal">
      <formula>"CORREGIR DIFERENCIA"</formula>
    </cfRule>
    <cfRule type="cellIs" dxfId="10"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C24" sqref="C24:C28"/>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x14ac:dyDescent="0.2">
      <c r="A1" s="90" t="s">
        <v>82</v>
      </c>
      <c r="B1" s="90"/>
      <c r="C1" s="90"/>
      <c r="D1" s="90"/>
    </row>
    <row r="2" spans="1:4" ht="13.5" thickBot="1" x14ac:dyDescent="0.25"/>
    <row r="3" spans="1:4" ht="31.5" customHeight="1" thickBot="1" x14ac:dyDescent="0.25">
      <c r="A3" s="94" t="s">
        <v>83</v>
      </c>
      <c r="B3" s="95"/>
      <c r="C3" s="95"/>
      <c r="D3" s="96"/>
    </row>
    <row r="4" spans="1:4" ht="13.5" thickBot="1" x14ac:dyDescent="0.25"/>
    <row r="5" spans="1:4" ht="13.5" thickBot="1" x14ac:dyDescent="0.25">
      <c r="A5" s="91" t="s">
        <v>84</v>
      </c>
      <c r="B5" s="92"/>
      <c r="C5" s="92"/>
      <c r="D5" s="93"/>
    </row>
    <row r="6" spans="1:4" x14ac:dyDescent="0.2">
      <c r="A6" s="5" t="s">
        <v>85</v>
      </c>
      <c r="B6" s="1" t="s">
        <v>86</v>
      </c>
      <c r="D6" s="6"/>
    </row>
    <row r="7" spans="1:4" x14ac:dyDescent="0.2">
      <c r="A7" s="5" t="s">
        <v>87</v>
      </c>
      <c r="B7" s="1" t="s">
        <v>100</v>
      </c>
      <c r="D7" s="6"/>
    </row>
    <row r="8" spans="1:4" x14ac:dyDescent="0.2">
      <c r="A8" s="5" t="s">
        <v>88</v>
      </c>
      <c r="B8" s="1" t="s">
        <v>89</v>
      </c>
      <c r="D8" s="6"/>
    </row>
    <row r="9" spans="1:4" ht="13.5" thickBot="1" x14ac:dyDescent="0.25">
      <c r="A9" s="7"/>
      <c r="D9" s="6"/>
    </row>
    <row r="10" spans="1:4" ht="26.25" thickBot="1" x14ac:dyDescent="0.25">
      <c r="A10" s="8" t="s">
        <v>90</v>
      </c>
      <c r="B10" s="8" t="s">
        <v>91</v>
      </c>
      <c r="C10" s="8" t="s">
        <v>92</v>
      </c>
      <c r="D10" s="8" t="s">
        <v>93</v>
      </c>
    </row>
    <row r="11" spans="1:4" x14ac:dyDescent="0.2">
      <c r="A11" s="9" t="s">
        <v>94</v>
      </c>
      <c r="B11" s="10">
        <v>0</v>
      </c>
      <c r="C11" s="11">
        <v>0</v>
      </c>
      <c r="D11" s="12"/>
    </row>
    <row r="12" spans="1:4" x14ac:dyDescent="0.2">
      <c r="A12" s="13" t="s">
        <v>45</v>
      </c>
      <c r="B12" s="14">
        <v>0</v>
      </c>
      <c r="C12" s="15">
        <v>0</v>
      </c>
      <c r="D12" s="16"/>
    </row>
    <row r="13" spans="1:4" x14ac:dyDescent="0.2">
      <c r="A13" s="13" t="s">
        <v>73</v>
      </c>
      <c r="B13" s="14">
        <v>0</v>
      </c>
      <c r="C13" s="15">
        <v>0</v>
      </c>
      <c r="D13" s="16"/>
    </row>
    <row r="14" spans="1:4" x14ac:dyDescent="0.2">
      <c r="A14" s="13" t="s">
        <v>56</v>
      </c>
      <c r="B14" s="14">
        <v>0</v>
      </c>
      <c r="C14" s="15">
        <v>0</v>
      </c>
      <c r="D14" s="16"/>
    </row>
    <row r="15" spans="1:4" ht="13.5" thickBot="1" x14ac:dyDescent="0.25">
      <c r="A15" s="13" t="s">
        <v>95</v>
      </c>
      <c r="B15" s="17">
        <v>0</v>
      </c>
      <c r="C15" s="18">
        <v>0</v>
      </c>
      <c r="D15" s="16"/>
    </row>
    <row r="16" spans="1:4" ht="13.5" thickBot="1" x14ac:dyDescent="0.25">
      <c r="A16" s="19" t="s">
        <v>96</v>
      </c>
      <c r="B16" s="20">
        <f>SUM(B11:B15)</f>
        <v>0</v>
      </c>
      <c r="C16" s="21">
        <f>SUM(C11:C15)</f>
        <v>0</v>
      </c>
      <c r="D16" s="22" t="str">
        <f>IF(B16=C16,"PRESUPUESTO VALIDADO","CORREGIR DIFERENCIA")</f>
        <v>PRESUPUESTO VALIDADO</v>
      </c>
    </row>
    <row r="17" spans="1:4" ht="13.5" thickBot="1" x14ac:dyDescent="0.25"/>
    <row r="18" spans="1:4" ht="13.5" thickBot="1" x14ac:dyDescent="0.25">
      <c r="A18" s="91" t="s">
        <v>97</v>
      </c>
      <c r="B18" s="92"/>
      <c r="C18" s="92"/>
      <c r="D18" s="93"/>
    </row>
    <row r="19" spans="1:4" x14ac:dyDescent="0.2">
      <c r="A19" s="5" t="s">
        <v>85</v>
      </c>
      <c r="B19" s="1" t="s">
        <v>86</v>
      </c>
      <c r="D19" s="6"/>
    </row>
    <row r="20" spans="1:4" x14ac:dyDescent="0.2">
      <c r="A20" s="5" t="s">
        <v>87</v>
      </c>
      <c r="B20" s="1" t="s">
        <v>100</v>
      </c>
      <c r="D20" s="6"/>
    </row>
    <row r="21" spans="1:4" x14ac:dyDescent="0.2">
      <c r="A21" s="5" t="s">
        <v>88</v>
      </c>
      <c r="B21" s="1" t="s">
        <v>89</v>
      </c>
      <c r="D21" s="6"/>
    </row>
    <row r="22" spans="1:4" ht="13.5" thickBot="1" x14ac:dyDescent="0.25">
      <c r="A22" s="7"/>
      <c r="D22" s="6"/>
    </row>
    <row r="23" spans="1:4" ht="26.25" thickBot="1" x14ac:dyDescent="0.25">
      <c r="A23" s="8" t="s">
        <v>90</v>
      </c>
      <c r="B23" s="8" t="s">
        <v>91</v>
      </c>
      <c r="C23" s="8" t="s">
        <v>92</v>
      </c>
      <c r="D23" s="8" t="s">
        <v>93</v>
      </c>
    </row>
    <row r="24" spans="1:4" x14ac:dyDescent="0.2">
      <c r="A24" s="9" t="s">
        <v>94</v>
      </c>
      <c r="B24" s="10"/>
      <c r="C24" s="11"/>
      <c r="D24" s="12"/>
    </row>
    <row r="25" spans="1:4" x14ac:dyDescent="0.2">
      <c r="A25" s="13" t="s">
        <v>45</v>
      </c>
      <c r="B25" s="14"/>
      <c r="C25" s="15"/>
      <c r="D25" s="16"/>
    </row>
    <row r="26" spans="1:4" x14ac:dyDescent="0.2">
      <c r="A26" s="13" t="s">
        <v>73</v>
      </c>
      <c r="B26" s="14"/>
      <c r="C26" s="15"/>
      <c r="D26" s="16"/>
    </row>
    <row r="27" spans="1:4" x14ac:dyDescent="0.2">
      <c r="A27" s="13" t="s">
        <v>56</v>
      </c>
      <c r="B27" s="14"/>
      <c r="C27" s="15"/>
      <c r="D27" s="16"/>
    </row>
    <row r="28" spans="1:4" ht="13.5" thickBot="1" x14ac:dyDescent="0.25">
      <c r="A28" s="13" t="s">
        <v>95</v>
      </c>
      <c r="B28" s="17"/>
      <c r="C28" s="18"/>
      <c r="D28" s="16"/>
    </row>
    <row r="29" spans="1:4" ht="13.5" thickBot="1" x14ac:dyDescent="0.25">
      <c r="A29" s="19" t="s">
        <v>96</v>
      </c>
      <c r="B29" s="20">
        <f>SUM(B24:B28)</f>
        <v>0</v>
      </c>
      <c r="C29" s="21">
        <f>SUM(C24:C28)</f>
        <v>0</v>
      </c>
      <c r="D29" s="22" t="str">
        <f>IF(B29=C29,"PRESUPUESTO VALIDADO","CORREGIR DIFERENCIA")</f>
        <v>PRESUPUESTO VALIDADO</v>
      </c>
    </row>
    <row r="30" spans="1:4" ht="13.5" thickBot="1" x14ac:dyDescent="0.25"/>
    <row r="31" spans="1:4" ht="13.5" thickBot="1" x14ac:dyDescent="0.25">
      <c r="A31" s="91" t="s">
        <v>98</v>
      </c>
      <c r="B31" s="92"/>
      <c r="C31" s="92"/>
      <c r="D31" s="93"/>
    </row>
    <row r="32" spans="1:4" x14ac:dyDescent="0.2">
      <c r="A32" s="5" t="s">
        <v>85</v>
      </c>
      <c r="B32" s="1" t="s">
        <v>86</v>
      </c>
      <c r="D32" s="6"/>
    </row>
    <row r="33" spans="1:4" x14ac:dyDescent="0.2">
      <c r="A33" s="5" t="s">
        <v>87</v>
      </c>
      <c r="B33" s="1" t="s">
        <v>100</v>
      </c>
      <c r="D33" s="6"/>
    </row>
    <row r="34" spans="1:4" x14ac:dyDescent="0.2">
      <c r="A34" s="5" t="s">
        <v>88</v>
      </c>
      <c r="B34" s="1" t="s">
        <v>89</v>
      </c>
      <c r="D34" s="6"/>
    </row>
    <row r="35" spans="1:4" ht="13.5" thickBot="1" x14ac:dyDescent="0.25">
      <c r="A35" s="7"/>
      <c r="D35" s="6"/>
    </row>
    <row r="36" spans="1:4" ht="26.25" thickBot="1" x14ac:dyDescent="0.25">
      <c r="A36" s="8" t="s">
        <v>90</v>
      </c>
      <c r="B36" s="8" t="s">
        <v>91</v>
      </c>
      <c r="C36" s="8" t="s">
        <v>92</v>
      </c>
      <c r="D36" s="8" t="s">
        <v>93</v>
      </c>
    </row>
    <row r="37" spans="1:4" x14ac:dyDescent="0.2">
      <c r="A37" s="9" t="s">
        <v>94</v>
      </c>
      <c r="B37" s="10">
        <v>0</v>
      </c>
      <c r="C37" s="11">
        <v>0</v>
      </c>
      <c r="D37" s="12"/>
    </row>
    <row r="38" spans="1:4" x14ac:dyDescent="0.2">
      <c r="A38" s="13" t="s">
        <v>45</v>
      </c>
      <c r="B38" s="14">
        <v>0</v>
      </c>
      <c r="C38" s="15">
        <v>0</v>
      </c>
      <c r="D38" s="16"/>
    </row>
    <row r="39" spans="1:4" x14ac:dyDescent="0.2">
      <c r="A39" s="13" t="s">
        <v>73</v>
      </c>
      <c r="B39" s="14">
        <v>0</v>
      </c>
      <c r="C39" s="15">
        <v>0</v>
      </c>
      <c r="D39" s="16"/>
    </row>
    <row r="40" spans="1:4" x14ac:dyDescent="0.2">
      <c r="A40" s="13" t="s">
        <v>56</v>
      </c>
      <c r="B40" s="14">
        <v>0</v>
      </c>
      <c r="C40" s="15">
        <v>0</v>
      </c>
      <c r="D40" s="16"/>
    </row>
    <row r="41" spans="1:4" ht="13.5" thickBot="1" x14ac:dyDescent="0.25">
      <c r="A41" s="13" t="s">
        <v>95</v>
      </c>
      <c r="B41" s="17">
        <v>0</v>
      </c>
      <c r="C41" s="18">
        <v>0</v>
      </c>
      <c r="D41" s="16"/>
    </row>
    <row r="42" spans="1:4" ht="13.5" thickBot="1" x14ac:dyDescent="0.25">
      <c r="A42" s="19" t="s">
        <v>96</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91" t="s">
        <v>99</v>
      </c>
      <c r="B44" s="92"/>
      <c r="C44" s="92"/>
      <c r="D44" s="93"/>
    </row>
    <row r="45" spans="1:4" x14ac:dyDescent="0.2">
      <c r="A45" s="5" t="s">
        <v>85</v>
      </c>
      <c r="B45" s="1" t="s">
        <v>86</v>
      </c>
      <c r="D45" s="6"/>
    </row>
    <row r="46" spans="1:4" x14ac:dyDescent="0.2">
      <c r="A46" s="5" t="s">
        <v>87</v>
      </c>
      <c r="B46" s="1" t="s">
        <v>100</v>
      </c>
      <c r="D46" s="6"/>
    </row>
    <row r="47" spans="1:4" x14ac:dyDescent="0.2">
      <c r="A47" s="5" t="s">
        <v>88</v>
      </c>
      <c r="B47" s="1" t="s">
        <v>89</v>
      </c>
      <c r="D47" s="6"/>
    </row>
    <row r="48" spans="1:4" ht="13.5" thickBot="1" x14ac:dyDescent="0.25">
      <c r="A48" s="7"/>
      <c r="D48" s="6"/>
    </row>
    <row r="49" spans="1:4" ht="26.25" thickBot="1" x14ac:dyDescent="0.25">
      <c r="A49" s="8" t="s">
        <v>90</v>
      </c>
      <c r="B49" s="8" t="s">
        <v>91</v>
      </c>
      <c r="C49" s="8" t="s">
        <v>92</v>
      </c>
      <c r="D49" s="8" t="s">
        <v>93</v>
      </c>
    </row>
    <row r="50" spans="1:4" x14ac:dyDescent="0.2">
      <c r="A50" s="9" t="s">
        <v>94</v>
      </c>
      <c r="B50" s="10">
        <v>0</v>
      </c>
      <c r="C50" s="11">
        <v>0</v>
      </c>
      <c r="D50" s="12"/>
    </row>
    <row r="51" spans="1:4" x14ac:dyDescent="0.2">
      <c r="A51" s="13" t="s">
        <v>45</v>
      </c>
      <c r="B51" s="14">
        <v>0</v>
      </c>
      <c r="C51" s="15">
        <v>0</v>
      </c>
      <c r="D51" s="16"/>
    </row>
    <row r="52" spans="1:4" x14ac:dyDescent="0.2">
      <c r="A52" s="13" t="s">
        <v>73</v>
      </c>
      <c r="B52" s="14">
        <v>0</v>
      </c>
      <c r="C52" s="15">
        <v>0</v>
      </c>
      <c r="D52" s="16"/>
    </row>
    <row r="53" spans="1:4" x14ac:dyDescent="0.2">
      <c r="A53" s="13" t="s">
        <v>56</v>
      </c>
      <c r="B53" s="14">
        <v>0</v>
      </c>
      <c r="C53" s="15">
        <v>0</v>
      </c>
      <c r="D53" s="16"/>
    </row>
    <row r="54" spans="1:4" ht="13.5" thickBot="1" x14ac:dyDescent="0.25">
      <c r="A54" s="13" t="s">
        <v>95</v>
      </c>
      <c r="B54" s="17">
        <v>0</v>
      </c>
      <c r="C54" s="18">
        <v>0</v>
      </c>
      <c r="D54" s="16"/>
    </row>
    <row r="55" spans="1:4" ht="13.5" thickBot="1" x14ac:dyDescent="0.25">
      <c r="A55" s="19" t="s">
        <v>96</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9" priority="9" stopIfTrue="1" operator="equal">
      <formula>"CORREGIR DIFERENCIA"</formula>
    </cfRule>
    <cfRule type="cellIs" dxfId="8" priority="10" stopIfTrue="1" operator="equal">
      <formula>"PRESUPUESTO VALIDADO"</formula>
    </cfRule>
  </conditionalFormatting>
  <conditionalFormatting sqref="D29">
    <cfRule type="cellIs" dxfId="7" priority="5" stopIfTrue="1" operator="equal">
      <formula>"CORREGIR DIFERENCIA"</formula>
    </cfRule>
    <cfRule type="cellIs" dxfId="6" priority="6" stopIfTrue="1" operator="equal">
      <formula>"PRESUPUESTO VALIDADO"</formula>
    </cfRule>
  </conditionalFormatting>
  <conditionalFormatting sqref="D42:D43">
    <cfRule type="cellIs" dxfId="5" priority="3" stopIfTrue="1" operator="equal">
      <formula>"CORREGIR DIFERENCIA"</formula>
    </cfRule>
    <cfRule type="cellIs" dxfId="4" priority="4" stopIfTrue="1" operator="equal">
      <formula>"PRESUPUESTO VALIDADO"</formula>
    </cfRule>
  </conditionalFormatting>
  <conditionalFormatting sqref="D55">
    <cfRule type="cellIs" dxfId="3" priority="1" stopIfTrue="1" operator="equal">
      <formula>"CORREGIR DIFERENCIA"</formula>
    </cfRule>
    <cfRule type="cellIs" dxfId="2"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8" ma:contentTypeDescription="Crear nuevo documento." ma:contentTypeScope="" ma:versionID="3105c0955183c4f02841dba604edd2fb">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bc9054b8e7a6c8a8667ce84ae3a78344"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2.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3.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customXml/itemProps4.xml><?xml version="1.0" encoding="utf-8"?>
<ds:datastoreItem xmlns:ds="http://schemas.openxmlformats.org/officeDocument/2006/customXml" ds:itemID="{0FF322E4-A0B3-461A-96B0-FBDD0BA9C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Equipo_2</cp:lastModifiedBy>
  <cp:revision/>
  <dcterms:created xsi:type="dcterms:W3CDTF">1999-03-29T20:02:48Z</dcterms:created>
  <dcterms:modified xsi:type="dcterms:W3CDTF">2024-12-05T14:07:40Z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